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6" i="1"/>
  <c r="M5"/>
  <c r="M6"/>
  <c r="M7"/>
  <c r="M8"/>
  <c r="M9"/>
  <c r="M10"/>
  <c r="M11"/>
  <c r="M12"/>
  <c r="M13"/>
  <c r="M14"/>
  <c r="M15"/>
  <c r="M4"/>
  <c r="K5"/>
  <c r="K6"/>
  <c r="K7"/>
  <c r="K8"/>
  <c r="K9"/>
  <c r="K10"/>
  <c r="K11"/>
  <c r="K12"/>
  <c r="K13"/>
  <c r="K14"/>
  <c r="K15"/>
  <c r="K4"/>
  <c r="J5"/>
  <c r="J6"/>
  <c r="J7"/>
  <c r="J8"/>
  <c r="J9"/>
  <c r="J10"/>
  <c r="J11"/>
  <c r="J12"/>
  <c r="J13"/>
  <c r="J14"/>
  <c r="J15"/>
  <c r="J4"/>
  <c r="I15" l="1"/>
  <c r="I11"/>
  <c r="I6"/>
  <c r="I12"/>
  <c r="I13"/>
</calcChain>
</file>

<file path=xl/sharedStrings.xml><?xml version="1.0" encoding="utf-8"?>
<sst xmlns="http://schemas.openxmlformats.org/spreadsheetml/2006/main" count="92" uniqueCount="60">
  <si>
    <t>Invoice
PRAGATI LOGISTICS,SAMANTA SAHI KHUNTIA LANE,8984191006
GST :21AGHPB9356M1Z9</t>
  </si>
  <si>
    <t>DATE</t>
  </si>
  <si>
    <t xml:space="preserve">PRODUCT </t>
  </si>
  <si>
    <t>CASE</t>
  </si>
  <si>
    <t>RATE</t>
  </si>
  <si>
    <t>DD</t>
  </si>
  <si>
    <t>LR</t>
  </si>
  <si>
    <t>AMOUNT</t>
  </si>
  <si>
    <t>05/8/2024</t>
  </si>
  <si>
    <t>2892</t>
  </si>
  <si>
    <t>GHEE</t>
  </si>
  <si>
    <t>10/8/2024</t>
  </si>
  <si>
    <t>2896</t>
  </si>
  <si>
    <t>12/8/2024</t>
  </si>
  <si>
    <t>2898</t>
  </si>
  <si>
    <t>SOYA  BARI</t>
  </si>
  <si>
    <t>17/8/2024</t>
  </si>
  <si>
    <t>2902</t>
  </si>
  <si>
    <t>GST to be paid by Consignor under Reverse Charge Mechanism (RCM) as per GST</t>
  </si>
  <si>
    <t>Declaration � Kindly verify and confirm before 09/20/2024 00:00:00</t>
  </si>
  <si>
    <t>Thanking you for your business.
PRAGATI LOGISTICS</t>
  </si>
  <si>
    <t>918</t>
  </si>
  <si>
    <t>2897</t>
  </si>
  <si>
    <t>TIL OIL</t>
  </si>
  <si>
    <t>14/8/2024</t>
  </si>
  <si>
    <t>2899</t>
  </si>
  <si>
    <t>20/8/2024</t>
  </si>
  <si>
    <t>922</t>
  </si>
  <si>
    <t>923</t>
  </si>
  <si>
    <t>2905</t>
  </si>
  <si>
    <t>27/8/2024</t>
  </si>
  <si>
    <t>2914</t>
  </si>
  <si>
    <t>SL</t>
  </si>
  <si>
    <t>LR NO</t>
  </si>
  <si>
    <t>INV NO</t>
  </si>
  <si>
    <t>BHADRAK</t>
  </si>
  <si>
    <t>DHENKANAL</t>
  </si>
  <si>
    <t>SIMILIGUDA</t>
  </si>
  <si>
    <t>KUCHINDA</t>
  </si>
  <si>
    <t>DEOGARH</t>
  </si>
  <si>
    <t>JHARSUGUDA</t>
  </si>
  <si>
    <t>BERHAMPUR</t>
  </si>
  <si>
    <t>CTC</t>
  </si>
  <si>
    <t>PL/JA/10194</t>
  </si>
  <si>
    <t>PL/JA/10677</t>
  </si>
  <si>
    <t>PL/JA/10745</t>
  </si>
  <si>
    <t>PL/JA/11133</t>
  </si>
  <si>
    <t>PL/JA/10749</t>
  </si>
  <si>
    <t>PL/JA/10752</t>
  </si>
  <si>
    <t>PL/JA/11017</t>
  </si>
  <si>
    <t>PL/JA/11411</t>
  </si>
  <si>
    <t>PL/JA/11410</t>
  </si>
  <si>
    <t>PL/JA/11445</t>
  </si>
  <si>
    <t>PL/JA/12127</t>
  </si>
  <si>
    <t>FROM</t>
  </si>
  <si>
    <t>TO</t>
  </si>
  <si>
    <t>HAM</t>
  </si>
  <si>
    <t xml:space="preserve">TO, 
ABHISTIKA ORGANIC
Address: SHED NO.S 2/185, P-II NIE  PLOT NO-1906 P, K NO 448 JAGATPUR,9437441815
GST No:21ABCFA2059A1ZD
</t>
  </si>
  <si>
    <t>(RUPEES SEVENTEEN THOUSAND ONE HUNDRED FIFTEEN ONLY)</t>
  </si>
  <si>
    <t>Bill Date:31/08/2024
Bill NO : 18393
Total Amount:17115.00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</si>
</sst>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left" wrapText="1"/>
    </xf>
    <xf numFmtId="0" fontId="0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76200</xdr:rowOff>
    </xdr:from>
    <xdr:to>
      <xdr:col>8</xdr:col>
      <xdr:colOff>219075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4" y="76200"/>
          <a:ext cx="4572001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JULY/ABHISTIKA%20ORGANIC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ANANDAPUR</v>
          </cell>
          <cell r="G4" t="str">
            <v>GHEE</v>
          </cell>
          <cell r="H4">
            <v>6</v>
          </cell>
          <cell r="I4">
            <v>35</v>
          </cell>
        </row>
        <row r="5">
          <cell r="F5" t="str">
            <v>DHENKANAL</v>
          </cell>
          <cell r="G5" t="str">
            <v>TIL OIL</v>
          </cell>
          <cell r="H5">
            <v>7</v>
          </cell>
          <cell r="I5">
            <v>35</v>
          </cell>
        </row>
        <row r="6">
          <cell r="F6" t="str">
            <v>SHERAGADA</v>
          </cell>
          <cell r="G6" t="str">
            <v>TIL OIL</v>
          </cell>
          <cell r="H6">
            <v>42</v>
          </cell>
          <cell r="I6">
            <v>55</v>
          </cell>
        </row>
        <row r="7">
          <cell r="F7" t="str">
            <v>KORAPUT</v>
          </cell>
          <cell r="G7" t="str">
            <v>GHEE</v>
          </cell>
          <cell r="H7">
            <v>58</v>
          </cell>
          <cell r="I7">
            <v>55</v>
          </cell>
        </row>
        <row r="8">
          <cell r="F8" t="str">
            <v>DEOGARH</v>
          </cell>
          <cell r="G8" t="str">
            <v>GHEE</v>
          </cell>
          <cell r="H8">
            <v>50</v>
          </cell>
          <cell r="I8">
            <v>55</v>
          </cell>
        </row>
        <row r="9">
          <cell r="F9" t="str">
            <v>KAKIRIGUMA</v>
          </cell>
          <cell r="G9" t="str">
            <v>GHEE</v>
          </cell>
          <cell r="H9">
            <v>12</v>
          </cell>
          <cell r="I9">
            <v>55</v>
          </cell>
        </row>
        <row r="10">
          <cell r="F10" t="str">
            <v>JHARSUGUDA</v>
          </cell>
          <cell r="G10" t="str">
            <v>GHEE</v>
          </cell>
          <cell r="H10">
            <v>16</v>
          </cell>
          <cell r="I10">
            <v>35</v>
          </cell>
        </row>
        <row r="11">
          <cell r="F11" t="str">
            <v>JHARSUGUDA</v>
          </cell>
          <cell r="G11" t="str">
            <v>GHEE</v>
          </cell>
          <cell r="H11">
            <v>15</v>
          </cell>
          <cell r="I11">
            <v>35</v>
          </cell>
        </row>
        <row r="12">
          <cell r="F12" t="str">
            <v>BORIGUMMA</v>
          </cell>
          <cell r="G12" t="str">
            <v>GHEE</v>
          </cell>
          <cell r="H12">
            <v>20</v>
          </cell>
          <cell r="I12">
            <v>55</v>
          </cell>
        </row>
        <row r="13">
          <cell r="F13" t="str">
            <v>DHENKANAL</v>
          </cell>
          <cell r="G13" t="str">
            <v>SOYA  BARI</v>
          </cell>
          <cell r="H13">
            <v>5</v>
          </cell>
          <cell r="I13">
            <v>35</v>
          </cell>
        </row>
        <row r="14">
          <cell r="F14" t="str">
            <v>DHENKANAL</v>
          </cell>
          <cell r="G14" t="str">
            <v>GHEE</v>
          </cell>
          <cell r="H14">
            <v>2</v>
          </cell>
          <cell r="I14">
            <v>35</v>
          </cell>
        </row>
        <row r="15">
          <cell r="F15" t="str">
            <v>UMERKOT</v>
          </cell>
          <cell r="G15" t="str">
            <v>GHEE</v>
          </cell>
          <cell r="H15">
            <v>51</v>
          </cell>
          <cell r="I15">
            <v>55</v>
          </cell>
        </row>
        <row r="16">
          <cell r="F16" t="str">
            <v>TIKIRI</v>
          </cell>
          <cell r="G16" t="str">
            <v>GHEE</v>
          </cell>
          <cell r="H16">
            <v>10</v>
          </cell>
          <cell r="I16">
            <v>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tabSelected="1" workbookViewId="0">
      <selection activeCell="O10" sqref="O10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6" width="12.85546875" style="1" bestFit="1" customWidth="1"/>
    <col min="7" max="7" width="10.7109375" style="1" bestFit="1" customWidth="1"/>
    <col min="8" max="8" width="6.42578125" style="1" customWidth="1"/>
    <col min="9" max="9" width="5.5703125" style="1" bestFit="1" customWidth="1"/>
    <col min="10" max="11" width="6.5703125" style="1" bestFit="1" customWidth="1"/>
    <col min="12" max="12" width="5.5703125" style="1" bestFit="1" customWidth="1"/>
    <col min="13" max="13" width="9.42578125" style="1" bestFit="1" customWidth="1"/>
    <col min="14" max="16384" width="9.140625" style="1"/>
  </cols>
  <sheetData>
    <row r="1" spans="1:13" ht="90" customHeight="1">
      <c r="A1" s="11"/>
      <c r="B1" s="12"/>
      <c r="C1" s="12"/>
      <c r="D1" s="12"/>
      <c r="E1" s="12"/>
      <c r="F1" s="12"/>
      <c r="G1" s="12"/>
      <c r="H1" s="12"/>
      <c r="I1" s="13"/>
      <c r="J1" s="14" t="s">
        <v>0</v>
      </c>
      <c r="K1" s="14"/>
      <c r="L1" s="14"/>
      <c r="M1" s="14"/>
    </row>
    <row r="2" spans="1:13" ht="81" customHeight="1">
      <c r="A2" s="11" t="s">
        <v>57</v>
      </c>
      <c r="B2" s="12"/>
      <c r="C2" s="12"/>
      <c r="D2" s="12"/>
      <c r="E2" s="12"/>
      <c r="F2" s="12"/>
      <c r="G2" s="12"/>
      <c r="H2" s="12"/>
      <c r="I2" s="13"/>
      <c r="J2" s="14" t="s">
        <v>59</v>
      </c>
      <c r="K2" s="14"/>
      <c r="L2" s="14"/>
      <c r="M2" s="14"/>
    </row>
    <row r="3" spans="1:13" s="10" customFormat="1" ht="15.75" customHeight="1">
      <c r="A3" s="9" t="s">
        <v>32</v>
      </c>
      <c r="B3" s="9" t="s">
        <v>1</v>
      </c>
      <c r="C3" s="9" t="s">
        <v>33</v>
      </c>
      <c r="D3" s="9" t="s">
        <v>34</v>
      </c>
      <c r="E3" s="9" t="s">
        <v>54</v>
      </c>
      <c r="F3" s="9" t="s">
        <v>55</v>
      </c>
      <c r="G3" s="9" t="s">
        <v>2</v>
      </c>
      <c r="H3" s="9" t="s">
        <v>3</v>
      </c>
      <c r="I3" s="9" t="s">
        <v>4</v>
      </c>
      <c r="J3" s="9" t="s">
        <v>56</v>
      </c>
      <c r="K3" s="9" t="s">
        <v>5</v>
      </c>
      <c r="L3" s="9" t="s">
        <v>6</v>
      </c>
      <c r="M3" s="9" t="s">
        <v>7</v>
      </c>
    </row>
    <row r="4" spans="1:13">
      <c r="A4" s="2">
        <v>1</v>
      </c>
      <c r="B4" s="2" t="s">
        <v>8</v>
      </c>
      <c r="C4" s="2" t="s">
        <v>43</v>
      </c>
      <c r="D4" s="2" t="s">
        <v>9</v>
      </c>
      <c r="E4" s="4" t="s">
        <v>42</v>
      </c>
      <c r="F4" s="2" t="s">
        <v>35</v>
      </c>
      <c r="G4" s="2" t="s">
        <v>10</v>
      </c>
      <c r="H4" s="2">
        <v>20</v>
      </c>
      <c r="I4" s="3">
        <v>35</v>
      </c>
      <c r="J4" s="3">
        <f>H4*2</f>
        <v>40</v>
      </c>
      <c r="K4" s="3">
        <f>H4*8</f>
        <v>160</v>
      </c>
      <c r="L4" s="3">
        <v>30</v>
      </c>
      <c r="M4" s="3">
        <f>H4*I4+J4+K4+L4</f>
        <v>930</v>
      </c>
    </row>
    <row r="5" spans="1:13">
      <c r="A5" s="2">
        <v>2</v>
      </c>
      <c r="B5" s="2" t="s">
        <v>11</v>
      </c>
      <c r="C5" s="2" t="s">
        <v>44</v>
      </c>
      <c r="D5" s="2" t="s">
        <v>12</v>
      </c>
      <c r="E5" s="4" t="s">
        <v>42</v>
      </c>
      <c r="F5" s="2" t="s">
        <v>35</v>
      </c>
      <c r="G5" s="2" t="s">
        <v>10</v>
      </c>
      <c r="H5" s="2">
        <v>10</v>
      </c>
      <c r="I5" s="3">
        <v>35</v>
      </c>
      <c r="J5" s="3">
        <f t="shared" ref="J5:J15" si="0">H5*2</f>
        <v>20</v>
      </c>
      <c r="K5" s="3">
        <f t="shared" ref="K5:K15" si="1">H5*8</f>
        <v>80</v>
      </c>
      <c r="L5" s="3">
        <v>30</v>
      </c>
      <c r="M5" s="3">
        <f t="shared" ref="M5:M15" si="2">H5*I5+J5+K5+L5</f>
        <v>480</v>
      </c>
    </row>
    <row r="6" spans="1:13">
      <c r="A6" s="2">
        <v>3</v>
      </c>
      <c r="B6" s="2" t="s">
        <v>13</v>
      </c>
      <c r="C6" s="2" t="s">
        <v>45</v>
      </c>
      <c r="D6" s="2" t="s">
        <v>14</v>
      </c>
      <c r="E6" s="4" t="s">
        <v>42</v>
      </c>
      <c r="F6" s="2" t="s">
        <v>36</v>
      </c>
      <c r="G6" s="2" t="s">
        <v>15</v>
      </c>
      <c r="H6" s="2">
        <v>7</v>
      </c>
      <c r="I6" s="3">
        <f>VLOOKUP(F6,[1]Invoice!$F$4:$I$16,4,FALSE)</f>
        <v>35</v>
      </c>
      <c r="J6" s="3">
        <f t="shared" si="0"/>
        <v>14</v>
      </c>
      <c r="K6" s="3">
        <f t="shared" si="1"/>
        <v>56</v>
      </c>
      <c r="L6" s="3">
        <v>30</v>
      </c>
      <c r="M6" s="3">
        <f t="shared" si="2"/>
        <v>345</v>
      </c>
    </row>
    <row r="7" spans="1:13">
      <c r="A7" s="2">
        <v>4</v>
      </c>
      <c r="B7" s="2" t="s">
        <v>16</v>
      </c>
      <c r="C7" s="2" t="s">
        <v>46</v>
      </c>
      <c r="D7" s="2" t="s">
        <v>17</v>
      </c>
      <c r="E7" s="4" t="s">
        <v>42</v>
      </c>
      <c r="F7" s="2" t="s">
        <v>37</v>
      </c>
      <c r="G7" s="2" t="s">
        <v>10</v>
      </c>
      <c r="H7" s="2">
        <v>52</v>
      </c>
      <c r="I7" s="3">
        <v>55</v>
      </c>
      <c r="J7" s="3">
        <f t="shared" si="0"/>
        <v>104</v>
      </c>
      <c r="K7" s="3">
        <f t="shared" si="1"/>
        <v>416</v>
      </c>
      <c r="L7" s="3">
        <v>30</v>
      </c>
      <c r="M7" s="3">
        <f t="shared" si="2"/>
        <v>3410</v>
      </c>
    </row>
    <row r="8" spans="1:13">
      <c r="A8" s="2">
        <v>5</v>
      </c>
      <c r="B8" s="2" t="s">
        <v>13</v>
      </c>
      <c r="C8" s="2" t="s">
        <v>47</v>
      </c>
      <c r="D8" s="2" t="s">
        <v>21</v>
      </c>
      <c r="E8" s="4" t="s">
        <v>42</v>
      </c>
      <c r="F8" s="2" t="s">
        <v>38</v>
      </c>
      <c r="G8" s="2" t="s">
        <v>10</v>
      </c>
      <c r="H8" s="2">
        <v>11</v>
      </c>
      <c r="I8" s="3">
        <v>55</v>
      </c>
      <c r="J8" s="3">
        <f t="shared" si="0"/>
        <v>22</v>
      </c>
      <c r="K8" s="3">
        <f t="shared" si="1"/>
        <v>88</v>
      </c>
      <c r="L8" s="3">
        <v>30</v>
      </c>
      <c r="M8" s="3">
        <f t="shared" si="2"/>
        <v>745</v>
      </c>
    </row>
    <row r="9" spans="1:13">
      <c r="A9" s="2">
        <v>6</v>
      </c>
      <c r="B9" s="2" t="s">
        <v>13</v>
      </c>
      <c r="C9" s="2" t="s">
        <v>48</v>
      </c>
      <c r="D9" s="2" t="s">
        <v>22</v>
      </c>
      <c r="E9" s="4" t="s">
        <v>42</v>
      </c>
      <c r="F9" s="2" t="s">
        <v>38</v>
      </c>
      <c r="G9" s="2" t="s">
        <v>10</v>
      </c>
      <c r="H9" s="2">
        <v>37</v>
      </c>
      <c r="I9" s="3">
        <v>55</v>
      </c>
      <c r="J9" s="3">
        <f t="shared" si="0"/>
        <v>74</v>
      </c>
      <c r="K9" s="3">
        <f t="shared" si="1"/>
        <v>296</v>
      </c>
      <c r="L9" s="3">
        <v>30</v>
      </c>
      <c r="M9" s="3">
        <f t="shared" si="2"/>
        <v>2435</v>
      </c>
    </row>
    <row r="10" spans="1:13">
      <c r="A10" s="2">
        <v>7</v>
      </c>
      <c r="B10" s="2" t="s">
        <v>13</v>
      </c>
      <c r="C10" s="2" t="s">
        <v>48</v>
      </c>
      <c r="D10" s="2" t="s">
        <v>22</v>
      </c>
      <c r="E10" s="4" t="s">
        <v>42</v>
      </c>
      <c r="F10" s="2" t="s">
        <v>38</v>
      </c>
      <c r="G10" s="2" t="s">
        <v>23</v>
      </c>
      <c r="H10" s="2">
        <v>17</v>
      </c>
      <c r="I10" s="3">
        <v>55</v>
      </c>
      <c r="J10" s="3">
        <f t="shared" si="0"/>
        <v>34</v>
      </c>
      <c r="K10" s="3">
        <f t="shared" si="1"/>
        <v>136</v>
      </c>
      <c r="L10" s="3"/>
      <c r="M10" s="3">
        <f t="shared" si="2"/>
        <v>1105</v>
      </c>
    </row>
    <row r="11" spans="1:13">
      <c r="A11" s="2">
        <v>8</v>
      </c>
      <c r="B11" s="2" t="s">
        <v>24</v>
      </c>
      <c r="C11" s="2" t="s">
        <v>49</v>
      </c>
      <c r="D11" s="2" t="s">
        <v>25</v>
      </c>
      <c r="E11" s="4" t="s">
        <v>42</v>
      </c>
      <c r="F11" s="2" t="s">
        <v>39</v>
      </c>
      <c r="G11" s="2" t="s">
        <v>10</v>
      </c>
      <c r="H11" s="2">
        <v>48</v>
      </c>
      <c r="I11" s="3">
        <f>VLOOKUP(F11,[1]Invoice!$F$4:$I$16,4,FALSE)</f>
        <v>55</v>
      </c>
      <c r="J11" s="3">
        <f t="shared" si="0"/>
        <v>96</v>
      </c>
      <c r="K11" s="3">
        <f t="shared" si="1"/>
        <v>384</v>
      </c>
      <c r="L11" s="3">
        <v>30</v>
      </c>
      <c r="M11" s="3">
        <f t="shared" si="2"/>
        <v>3150</v>
      </c>
    </row>
    <row r="12" spans="1:13">
      <c r="A12" s="2">
        <v>9</v>
      </c>
      <c r="B12" s="2" t="s">
        <v>26</v>
      </c>
      <c r="C12" s="2" t="s">
        <v>50</v>
      </c>
      <c r="D12" s="2" t="s">
        <v>27</v>
      </c>
      <c r="E12" s="4" t="s">
        <v>42</v>
      </c>
      <c r="F12" s="2" t="s">
        <v>40</v>
      </c>
      <c r="G12" s="2" t="s">
        <v>10</v>
      </c>
      <c r="H12" s="2">
        <v>15</v>
      </c>
      <c r="I12" s="3">
        <f>VLOOKUP(F12,[1]Invoice!$F$4:$I$16,4,FALSE)</f>
        <v>35</v>
      </c>
      <c r="J12" s="3">
        <f t="shared" si="0"/>
        <v>30</v>
      </c>
      <c r="K12" s="3">
        <f t="shared" si="1"/>
        <v>120</v>
      </c>
      <c r="L12" s="3">
        <v>30</v>
      </c>
      <c r="M12" s="3">
        <f t="shared" si="2"/>
        <v>705</v>
      </c>
    </row>
    <row r="13" spans="1:13">
      <c r="A13" s="2">
        <v>10</v>
      </c>
      <c r="B13" s="2" t="s">
        <v>26</v>
      </c>
      <c r="C13" s="2" t="s">
        <v>51</v>
      </c>
      <c r="D13" s="2" t="s">
        <v>28</v>
      </c>
      <c r="E13" s="4" t="s">
        <v>42</v>
      </c>
      <c r="F13" s="2" t="s">
        <v>40</v>
      </c>
      <c r="G13" s="2" t="s">
        <v>10</v>
      </c>
      <c r="H13" s="2">
        <v>15</v>
      </c>
      <c r="I13" s="3">
        <f>VLOOKUP(F13,[1]Invoice!$F$4:$I$16,4,FALSE)</f>
        <v>35</v>
      </c>
      <c r="J13" s="3">
        <f t="shared" si="0"/>
        <v>30</v>
      </c>
      <c r="K13" s="3">
        <f t="shared" si="1"/>
        <v>120</v>
      </c>
      <c r="L13" s="3">
        <v>30</v>
      </c>
      <c r="M13" s="3">
        <f t="shared" si="2"/>
        <v>705</v>
      </c>
    </row>
    <row r="14" spans="1:13">
      <c r="A14" s="2">
        <v>11</v>
      </c>
      <c r="B14" s="2" t="s">
        <v>26</v>
      </c>
      <c r="C14" s="2" t="s">
        <v>52</v>
      </c>
      <c r="D14" s="2" t="s">
        <v>29</v>
      </c>
      <c r="E14" s="4" t="s">
        <v>42</v>
      </c>
      <c r="F14" s="2" t="s">
        <v>41</v>
      </c>
      <c r="G14" s="2" t="s">
        <v>23</v>
      </c>
      <c r="H14" s="2">
        <v>20</v>
      </c>
      <c r="I14" s="3">
        <v>35</v>
      </c>
      <c r="J14" s="3">
        <f t="shared" si="0"/>
        <v>40</v>
      </c>
      <c r="K14" s="3">
        <f t="shared" si="1"/>
        <v>160</v>
      </c>
      <c r="L14" s="3">
        <v>30</v>
      </c>
      <c r="M14" s="3">
        <f t="shared" si="2"/>
        <v>930</v>
      </c>
    </row>
    <row r="15" spans="1:13">
      <c r="A15" s="2">
        <v>12</v>
      </c>
      <c r="B15" s="2" t="s">
        <v>30</v>
      </c>
      <c r="C15" s="2" t="s">
        <v>53</v>
      </c>
      <c r="D15" s="2" t="s">
        <v>31</v>
      </c>
      <c r="E15" s="4" t="s">
        <v>42</v>
      </c>
      <c r="F15" s="2" t="s">
        <v>39</v>
      </c>
      <c r="G15" s="2" t="s">
        <v>10</v>
      </c>
      <c r="H15" s="2">
        <v>33</v>
      </c>
      <c r="I15" s="3">
        <f>VLOOKUP(F15,[1]Invoice!$F$4:$I$16,4,FALSE)</f>
        <v>55</v>
      </c>
      <c r="J15" s="3">
        <f t="shared" si="0"/>
        <v>66</v>
      </c>
      <c r="K15" s="3">
        <f t="shared" si="1"/>
        <v>264</v>
      </c>
      <c r="L15" s="3">
        <v>30</v>
      </c>
      <c r="M15" s="3">
        <f t="shared" si="2"/>
        <v>2175</v>
      </c>
    </row>
    <row r="16" spans="1:13">
      <c r="A16" s="16" t="s">
        <v>58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8"/>
      <c r="M16" s="15">
        <f>SUM(M4:M15)</f>
        <v>17115</v>
      </c>
    </row>
    <row r="17" spans="1:13" s="8" customFormat="1">
      <c r="A17" s="5" t="s">
        <v>18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7"/>
    </row>
    <row r="18" spans="1:13" s="8" customFormat="1">
      <c r="A18" s="5" t="s">
        <v>19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7"/>
    </row>
    <row r="19" spans="1:13" s="8" customFormat="1" ht="30" customHeight="1">
      <c r="A19" s="6" t="s">
        <v>20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7"/>
    </row>
    <row r="20" spans="1:13" s="8" customFormat="1"/>
    <row r="21" spans="1:13" s="8" customFormat="1"/>
  </sheetData>
  <mergeCells count="8">
    <mergeCell ref="A1:I1"/>
    <mergeCell ref="A2:I2"/>
    <mergeCell ref="A16:L16"/>
    <mergeCell ref="A17:L17"/>
    <mergeCell ref="A18:L18"/>
    <mergeCell ref="A19:L19"/>
    <mergeCell ref="J1:M1"/>
    <mergeCell ref="J2:M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2024-09-09T03:33:22Z</dcterms:created>
  <dcterms:modified xsi:type="dcterms:W3CDTF">2024-09-09T03:33:22Z</dcterms:modified>
</cp:coreProperties>
</file>