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0" windowWidth="19935" windowHeight="7620"/>
  </bookViews>
  <sheets>
    <sheet name="Invoice" sheetId="1" r:id="rId1"/>
  </sheets>
  <definedNames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H48" i="1"/>
  <c r="G48"/>
  <c r="L46"/>
  <c r="J46"/>
  <c r="J45"/>
  <c r="L45" s="1"/>
  <c r="J44"/>
  <c r="L44" s="1"/>
  <c r="J43"/>
  <c r="I43"/>
  <c r="J42"/>
  <c r="I42"/>
  <c r="L42" s="1"/>
  <c r="J41"/>
  <c r="I41"/>
  <c r="L41" s="1"/>
  <c r="J40"/>
  <c r="I40"/>
  <c r="L40" s="1"/>
  <c r="J39"/>
  <c r="L39" s="1"/>
  <c r="J38"/>
  <c r="I38"/>
  <c r="J37"/>
  <c r="I37"/>
  <c r="J36"/>
  <c r="I36"/>
  <c r="J35"/>
  <c r="I35"/>
  <c r="J34"/>
  <c r="L34" s="1"/>
  <c r="J33"/>
  <c r="L33" s="1"/>
  <c r="J32"/>
  <c r="I32"/>
  <c r="J31"/>
  <c r="I31"/>
  <c r="J30"/>
  <c r="I30"/>
  <c r="J29"/>
  <c r="I29"/>
  <c r="J28"/>
  <c r="I28"/>
  <c r="L28" s="1"/>
  <c r="J27"/>
  <c r="L27" s="1"/>
  <c r="J26"/>
  <c r="I26"/>
  <c r="L26" s="1"/>
  <c r="J25"/>
  <c r="I25"/>
  <c r="J24"/>
  <c r="L24" s="1"/>
  <c r="J23"/>
  <c r="L23" s="1"/>
  <c r="J22"/>
  <c r="I22"/>
  <c r="J21"/>
  <c r="I21"/>
  <c r="J20"/>
  <c r="I20"/>
  <c r="J19"/>
  <c r="I19"/>
  <c r="L19" s="1"/>
  <c r="J18"/>
  <c r="I18"/>
  <c r="J17"/>
  <c r="I17"/>
  <c r="J16"/>
  <c r="I16"/>
  <c r="J15"/>
  <c r="I15"/>
  <c r="J14"/>
  <c r="I14"/>
  <c r="J13"/>
  <c r="L13" s="1"/>
  <c r="J12"/>
  <c r="L12" s="1"/>
  <c r="J11"/>
  <c r="L11" s="1"/>
  <c r="J10"/>
  <c r="I10"/>
  <c r="J9"/>
  <c r="L9" s="1"/>
  <c r="J8"/>
  <c r="I8"/>
  <c r="J7"/>
  <c r="I7"/>
  <c r="J6"/>
  <c r="I6"/>
  <c r="J5"/>
  <c r="L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J4"/>
  <c r="I4"/>
  <c r="L43" l="1"/>
  <c r="L4"/>
  <c r="L29"/>
  <c r="L30"/>
  <c r="L16"/>
  <c r="L31"/>
  <c r="L15"/>
  <c r="L20"/>
  <c r="L14"/>
  <c r="L17"/>
  <c r="L22"/>
  <c r="L36"/>
  <c r="L38"/>
  <c r="L18"/>
  <c r="L21"/>
  <c r="L7"/>
  <c r="L32"/>
  <c r="L6"/>
  <c r="L10"/>
  <c r="L25"/>
  <c r="L8"/>
  <c r="L35"/>
  <c r="L37"/>
  <c r="L47" l="1"/>
</calcChain>
</file>

<file path=xl/sharedStrings.xml><?xml version="1.0" encoding="utf-8"?>
<sst xmlns="http://schemas.openxmlformats.org/spreadsheetml/2006/main" count="190" uniqueCount="134">
  <si>
    <t>PL/JA/24349/21-22</t>
  </si>
  <si>
    <t>77</t>
  </si>
  <si>
    <t>PL/JA/24354/21-22</t>
  </si>
  <si>
    <t>72</t>
  </si>
  <si>
    <t>PL/JA/24345/21-22</t>
  </si>
  <si>
    <t>70</t>
  </si>
  <si>
    <t>PL/JA/24350/21-22</t>
  </si>
  <si>
    <t>78</t>
  </si>
  <si>
    <t>PL/JA/24351/21-22</t>
  </si>
  <si>
    <t>69</t>
  </si>
  <si>
    <t>PL/JA/24352/21-22</t>
  </si>
  <si>
    <t>68</t>
  </si>
  <si>
    <t>PL/JA/24355/21-22</t>
  </si>
  <si>
    <t>71</t>
  </si>
  <si>
    <t>PL/JA/24373/21-22</t>
  </si>
  <si>
    <t>75</t>
  </si>
  <si>
    <t>PL/JA/24374/21-22</t>
  </si>
  <si>
    <t>73</t>
  </si>
  <si>
    <t>PL/JA/24375/21-22</t>
  </si>
  <si>
    <t>76</t>
  </si>
  <si>
    <t>PL/JA/24386/21-22</t>
  </si>
  <si>
    <t>67</t>
  </si>
  <si>
    <t>PL/JA/25537/21-22</t>
  </si>
  <si>
    <t>91</t>
  </si>
  <si>
    <t>PL/JA/25550/21-22</t>
  </si>
  <si>
    <t>79</t>
  </si>
  <si>
    <t>PL/JA/25563/21-22</t>
  </si>
  <si>
    <t>94</t>
  </si>
  <si>
    <t>PL/JA/25738/21-22</t>
  </si>
  <si>
    <t>87</t>
  </si>
  <si>
    <t>PL/JA/25638/21-22</t>
  </si>
  <si>
    <t>81</t>
  </si>
  <si>
    <t>PL/JA/25639/21-22</t>
  </si>
  <si>
    <t>82</t>
  </si>
  <si>
    <t>PL/JA/25642/21-22</t>
  </si>
  <si>
    <t>80</t>
  </si>
  <si>
    <t>PL/JA/25709/21-22</t>
  </si>
  <si>
    <t>88</t>
  </si>
  <si>
    <t>PL/JA/25716/21-22</t>
  </si>
  <si>
    <t>95</t>
  </si>
  <si>
    <t>PL/JA/25808/21-22</t>
  </si>
  <si>
    <t>90</t>
  </si>
  <si>
    <t>PL/JA/25809/21-22</t>
  </si>
  <si>
    <t>89</t>
  </si>
  <si>
    <t>PL/JA/25813/21-22</t>
  </si>
  <si>
    <t>97</t>
  </si>
  <si>
    <t>PL/JA/25814/21-22</t>
  </si>
  <si>
    <t>98</t>
  </si>
  <si>
    <t>PL/JA/25817/21-22</t>
  </si>
  <si>
    <t>93</t>
  </si>
  <si>
    <t>PL/JA/25824/21-22</t>
  </si>
  <si>
    <t>85</t>
  </si>
  <si>
    <t>PL/JA/25839/21-22</t>
  </si>
  <si>
    <t>86</t>
  </si>
  <si>
    <t>PL/JA/25795/21-22</t>
  </si>
  <si>
    <t>92</t>
  </si>
  <si>
    <t>PL/JA/25786/21-22</t>
  </si>
  <si>
    <t>84</t>
  </si>
  <si>
    <t>PL/JA/25757/21-22</t>
  </si>
  <si>
    <t>83</t>
  </si>
  <si>
    <t>PL/JA/26053/21-22</t>
  </si>
  <si>
    <t>101</t>
  </si>
  <si>
    <t>PL/JA/25950/21-22</t>
  </si>
  <si>
    <t>100</t>
  </si>
  <si>
    <t>PL/JA/25951/21-22</t>
  </si>
  <si>
    <t>99</t>
  </si>
  <si>
    <t>PL/JA/26111/21-22</t>
  </si>
  <si>
    <t>109</t>
  </si>
  <si>
    <t>PL/JA/26112/21-22</t>
  </si>
  <si>
    <t>108</t>
  </si>
  <si>
    <t>PL/JA/26115/21-22</t>
  </si>
  <si>
    <t>103</t>
  </si>
  <si>
    <t>PL/JA/26143/21-22</t>
  </si>
  <si>
    <t>107</t>
  </si>
  <si>
    <t>PL/JA/26144/21-22</t>
  </si>
  <si>
    <t>106</t>
  </si>
  <si>
    <t>PL/JA/26150/21-22</t>
  </si>
  <si>
    <t>110</t>
  </si>
  <si>
    <t>PL/JA/26296/21-22</t>
  </si>
  <si>
    <t>115</t>
  </si>
  <si>
    <t>PL/JA/26367/21-22</t>
  </si>
  <si>
    <t>114</t>
  </si>
  <si>
    <t>PL/JA/26489/21-22</t>
  </si>
  <si>
    <t>111</t>
  </si>
  <si>
    <t>PL/JA/26492/21-22</t>
  </si>
  <si>
    <t>113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</si>
  <si>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</si>
  <si>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</si>
  <si>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</si>
  <si>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</si>
  <si>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</si>
  <si>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</si>
  <si>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</si>
  <si>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</si>
  <si>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WEIGHT</t>
  </si>
  <si>
    <t>RATE</t>
  </si>
  <si>
    <t>DD.CH.</t>
  </si>
  <si>
    <t>LR CH.</t>
  </si>
  <si>
    <t>AMT.</t>
  </si>
  <si>
    <t>CTC</t>
  </si>
  <si>
    <t>RENGALI</t>
  </si>
  <si>
    <t>BURLA</t>
  </si>
  <si>
    <t>JHARPOKHARIA</t>
  </si>
  <si>
    <t>SAMBALPUR</t>
  </si>
  <si>
    <t>JODA</t>
  </si>
  <si>
    <t>KEONJHAR</t>
  </si>
  <si>
    <t>BARAGARH</t>
  </si>
  <si>
    <t>KUAKHIA</t>
  </si>
  <si>
    <t>BHANJANAGAR</t>
  </si>
  <si>
    <t>BALIAPAL</t>
  </si>
  <si>
    <t>JEYPORE</t>
  </si>
  <si>
    <t>JHARSUGUDA</t>
  </si>
  <si>
    <t>ROURKELA</t>
  </si>
  <si>
    <t>BAITARANI ROAD</t>
  </si>
  <si>
    <t>KANSBAHAL</t>
  </si>
  <si>
    <t>UMERKOT</t>
  </si>
  <si>
    <t>BALIANTA</t>
  </si>
  <si>
    <t>BHUBANESWAR</t>
  </si>
  <si>
    <t>MALKANGIRI</t>
  </si>
  <si>
    <t>BERHAMPUR</t>
  </si>
  <si>
    <t>PHULBANI</t>
  </si>
  <si>
    <t>JUNAGARH</t>
  </si>
  <si>
    <t>BARIPADA</t>
  </si>
  <si>
    <t>DHANGARAPADA</t>
  </si>
  <si>
    <t>GUNUPUR</t>
  </si>
  <si>
    <t>DENGI BHADI</t>
  </si>
  <si>
    <t>KARANJIA</t>
  </si>
  <si>
    <t>PARADEEP</t>
  </si>
  <si>
    <t>NTPC KANIHA</t>
  </si>
  <si>
    <t>(RUPEES THIRTY FOUR THOUSAND THREE HUNDRED NINETY SIX ONLY)</t>
  </si>
  <si>
    <t>Kindly, verify &amp; confirm within 7 days, else GST will be filed by 20th March, 2022. 
GST to be paid by Consignor under Reverse Charge Mechanism(RCM) as per GST.</t>
  </si>
  <si>
    <t xml:space="preserve">Bill Date: 28/02/2022
Bill #:Inv-49993/21-22
Total Amount: 34396.00
</t>
  </si>
  <si>
    <t>TO,
M/S OLIVE CABLES INDIA PVT LTD
Address:ANDARPUR ROAD, KALYANI NAGAR, 
MADHUPATNA, CUTTACK,7978057001
GST No:21AACCO5531F1ZY</t>
  </si>
  <si>
    <t>INVOICE
PRAGATI LOGISTICS,SAMANTA SAHI KHUNTIA LANE,CUTTACK 8984191006
GST No:21AGHPB9356M1Z9</t>
  </si>
</sst>
</file>

<file path=xl/styles.xml><?xml version="1.0" encoding="utf-8"?>
<styleSheet xmlns="http://schemas.openxmlformats.org/spreadsheetml/2006/main">
  <numFmts count="1">
    <numFmt numFmtId="164" formatCode="dd/mm/yyyy;@"/>
  </numFmts>
  <fonts count="5">
    <font>
      <sz val="11"/>
      <name val="Calibri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0"/>
      <color rgb="FF000000"/>
      <name val="Kinnari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2" fontId="0" fillId="0" borderId="1" xfId="0" applyNumberFormat="1" applyBorder="1"/>
    <xf numFmtId="0" fontId="0" fillId="0" borderId="0" xfId="0"/>
    <xf numFmtId="2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7</xdr:col>
      <xdr:colOff>533400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5067301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tabSelected="1" workbookViewId="0">
      <selection activeCell="P49" sqref="P49"/>
    </sheetView>
  </sheetViews>
  <sheetFormatPr defaultRowHeight="15"/>
  <cols>
    <col min="1" max="1" width="3.42578125" style="1" bestFit="1" customWidth="1"/>
    <col min="2" max="2" width="10.140625" style="1" bestFit="1" customWidth="1"/>
    <col min="3" max="3" width="16.85546875" style="1" bestFit="1" customWidth="1"/>
    <col min="4" max="4" width="8.5703125" style="1" bestFit="1" customWidth="1"/>
    <col min="5" max="5" width="6.42578125" style="1" bestFit="1" customWidth="1"/>
    <col min="6" max="6" width="16.7109375" style="1" bestFit="1" customWidth="1"/>
    <col min="7" max="7" width="6" style="1" bestFit="1" customWidth="1"/>
    <col min="8" max="8" width="8.42578125" style="1" bestFit="1" customWidth="1"/>
    <col min="9" max="9" width="5.85546875" style="1" bestFit="1" customWidth="1"/>
    <col min="10" max="10" width="7.28515625" style="1" bestFit="1" customWidth="1"/>
    <col min="11" max="11" width="7.140625" style="2" bestFit="1" customWidth="1"/>
    <col min="12" max="12" width="8.5703125" style="2" bestFit="1" customWidth="1"/>
    <col min="13" max="16384" width="9.140625" style="1"/>
  </cols>
  <sheetData>
    <row r="1" spans="1:12" ht="90" customHeight="1">
      <c r="A1" s="22"/>
      <c r="B1" s="23"/>
      <c r="C1" s="23"/>
      <c r="D1" s="23"/>
      <c r="E1" s="23"/>
      <c r="F1" s="23"/>
      <c r="G1" s="23"/>
      <c r="H1" s="23"/>
      <c r="I1" s="21" t="s">
        <v>133</v>
      </c>
      <c r="J1" s="21"/>
      <c r="K1" s="21"/>
      <c r="L1" s="21"/>
    </row>
    <row r="2" spans="1:12" ht="81" customHeight="1">
      <c r="A2" s="24" t="s">
        <v>132</v>
      </c>
      <c r="B2" s="25"/>
      <c r="C2" s="25"/>
      <c r="D2" s="25"/>
      <c r="E2" s="25"/>
      <c r="F2" s="25"/>
      <c r="G2" s="25"/>
      <c r="H2" s="26"/>
      <c r="I2" s="21" t="s">
        <v>131</v>
      </c>
      <c r="J2" s="21"/>
      <c r="K2" s="21"/>
      <c r="L2" s="21"/>
    </row>
    <row r="3" spans="1:12" s="3" customFormat="1">
      <c r="A3" s="4" t="s">
        <v>87</v>
      </c>
      <c r="B3" s="5" t="s">
        <v>88</v>
      </c>
      <c r="C3" s="6" t="s">
        <v>89</v>
      </c>
      <c r="D3" s="6" t="s">
        <v>90</v>
      </c>
      <c r="E3" s="6" t="s">
        <v>91</v>
      </c>
      <c r="F3" s="6" t="s">
        <v>92</v>
      </c>
      <c r="G3" s="6" t="s">
        <v>93</v>
      </c>
      <c r="H3" s="6" t="s">
        <v>94</v>
      </c>
      <c r="I3" s="6" t="s">
        <v>95</v>
      </c>
      <c r="J3" s="6" t="s">
        <v>96</v>
      </c>
      <c r="K3" s="6" t="s">
        <v>97</v>
      </c>
      <c r="L3" s="6" t="s">
        <v>98</v>
      </c>
    </row>
    <row r="4" spans="1:12">
      <c r="A4" s="7">
        <v>1</v>
      </c>
      <c r="B4" s="8">
        <v>44598</v>
      </c>
      <c r="C4" s="9" t="s">
        <v>0</v>
      </c>
      <c r="D4" s="10" t="s">
        <v>1</v>
      </c>
      <c r="E4" s="10" t="s">
        <v>99</v>
      </c>
      <c r="F4" s="10" t="s">
        <v>100</v>
      </c>
      <c r="G4" s="11">
        <v>2</v>
      </c>
      <c r="H4" s="11">
        <v>90</v>
      </c>
      <c r="I4" s="12">
        <f>VLOOKUP(F4,#REF!,5,FALSE)</f>
        <v>2.75</v>
      </c>
      <c r="J4" s="12">
        <f>H4*0.5</f>
        <v>45</v>
      </c>
      <c r="K4" s="12">
        <v>50</v>
      </c>
      <c r="L4" s="12">
        <f>H4*I4+J4+K4</f>
        <v>342.5</v>
      </c>
    </row>
    <row r="5" spans="1:12">
      <c r="A5" s="7">
        <f>A4+1</f>
        <v>2</v>
      </c>
      <c r="B5" s="8">
        <v>44598</v>
      </c>
      <c r="C5" s="9" t="s">
        <v>2</v>
      </c>
      <c r="D5" s="10" t="s">
        <v>3</v>
      </c>
      <c r="E5" s="10" t="s">
        <v>99</v>
      </c>
      <c r="F5" s="10" t="s">
        <v>101</v>
      </c>
      <c r="G5" s="11">
        <v>5</v>
      </c>
      <c r="H5" s="11">
        <v>102</v>
      </c>
      <c r="I5" s="12">
        <v>3.5</v>
      </c>
      <c r="J5" s="12">
        <f t="shared" ref="J5:J46" si="0">H5*0.5</f>
        <v>51</v>
      </c>
      <c r="K5" s="12">
        <v>50</v>
      </c>
      <c r="L5" s="12">
        <f t="shared" ref="L5:L46" si="1">H5*I5+J5+K5</f>
        <v>458</v>
      </c>
    </row>
    <row r="6" spans="1:12">
      <c r="A6" s="7">
        <f t="shared" ref="A6:A46" si="2">A5+1</f>
        <v>3</v>
      </c>
      <c r="B6" s="8">
        <v>44599</v>
      </c>
      <c r="C6" s="9" t="s">
        <v>4</v>
      </c>
      <c r="D6" s="10" t="s">
        <v>5</v>
      </c>
      <c r="E6" s="10" t="s">
        <v>99</v>
      </c>
      <c r="F6" s="10" t="s">
        <v>102</v>
      </c>
      <c r="G6" s="11">
        <v>5</v>
      </c>
      <c r="H6" s="11">
        <v>121</v>
      </c>
      <c r="I6" s="12">
        <f>VLOOKUP(F6,#REF!,5,FALSE)</f>
        <v>3.5</v>
      </c>
      <c r="J6" s="12">
        <f t="shared" si="0"/>
        <v>60.5</v>
      </c>
      <c r="K6" s="12">
        <v>50</v>
      </c>
      <c r="L6" s="12">
        <f t="shared" si="1"/>
        <v>534</v>
      </c>
    </row>
    <row r="7" spans="1:12">
      <c r="A7" s="7">
        <f t="shared" si="2"/>
        <v>4</v>
      </c>
      <c r="B7" s="8">
        <v>44599</v>
      </c>
      <c r="C7" s="9" t="s">
        <v>6</v>
      </c>
      <c r="D7" s="10" t="s">
        <v>7</v>
      </c>
      <c r="E7" s="10" t="s">
        <v>99</v>
      </c>
      <c r="F7" s="10" t="s">
        <v>103</v>
      </c>
      <c r="G7" s="11">
        <v>8</v>
      </c>
      <c r="H7" s="11">
        <v>153</v>
      </c>
      <c r="I7" s="12">
        <f>VLOOKUP(F7,#REF!,5,FALSE)</f>
        <v>3.5</v>
      </c>
      <c r="J7" s="12">
        <f t="shared" si="0"/>
        <v>76.5</v>
      </c>
      <c r="K7" s="12">
        <v>50</v>
      </c>
      <c r="L7" s="12">
        <f t="shared" si="1"/>
        <v>662</v>
      </c>
    </row>
    <row r="8" spans="1:12">
      <c r="A8" s="7">
        <f t="shared" si="2"/>
        <v>5</v>
      </c>
      <c r="B8" s="8">
        <v>44599</v>
      </c>
      <c r="C8" s="9" t="s">
        <v>8</v>
      </c>
      <c r="D8" s="10" t="s">
        <v>9</v>
      </c>
      <c r="E8" s="10" t="s">
        <v>99</v>
      </c>
      <c r="F8" s="10" t="s">
        <v>104</v>
      </c>
      <c r="G8" s="11">
        <v>4</v>
      </c>
      <c r="H8" s="11">
        <v>95</v>
      </c>
      <c r="I8" s="12">
        <f>VLOOKUP(F8,#REF!,5,FALSE)</f>
        <v>3.5</v>
      </c>
      <c r="J8" s="12">
        <f t="shared" si="0"/>
        <v>47.5</v>
      </c>
      <c r="K8" s="12">
        <v>50</v>
      </c>
      <c r="L8" s="12">
        <f t="shared" si="1"/>
        <v>430</v>
      </c>
    </row>
    <row r="9" spans="1:12">
      <c r="A9" s="7">
        <f t="shared" si="2"/>
        <v>6</v>
      </c>
      <c r="B9" s="8">
        <v>44599</v>
      </c>
      <c r="C9" s="9" t="s">
        <v>10</v>
      </c>
      <c r="D9" s="10" t="s">
        <v>11</v>
      </c>
      <c r="E9" s="10" t="s">
        <v>99</v>
      </c>
      <c r="F9" s="10" t="s">
        <v>105</v>
      </c>
      <c r="G9" s="11">
        <v>4</v>
      </c>
      <c r="H9" s="11">
        <v>95</v>
      </c>
      <c r="I9" s="12">
        <v>2.75</v>
      </c>
      <c r="J9" s="12">
        <f t="shared" si="0"/>
        <v>47.5</v>
      </c>
      <c r="K9" s="12">
        <v>50</v>
      </c>
      <c r="L9" s="12">
        <f t="shared" si="1"/>
        <v>358.75</v>
      </c>
    </row>
    <row r="10" spans="1:12">
      <c r="A10" s="7">
        <f t="shared" si="2"/>
        <v>7</v>
      </c>
      <c r="B10" s="8">
        <v>44599</v>
      </c>
      <c r="C10" s="9" t="s">
        <v>12</v>
      </c>
      <c r="D10" s="10" t="s">
        <v>13</v>
      </c>
      <c r="E10" s="10" t="s">
        <v>99</v>
      </c>
      <c r="F10" s="10" t="s">
        <v>106</v>
      </c>
      <c r="G10" s="11">
        <v>3</v>
      </c>
      <c r="H10" s="11">
        <v>162</v>
      </c>
      <c r="I10" s="12">
        <f>VLOOKUP(F10,#REF!,4,FALSE)</f>
        <v>3.5</v>
      </c>
      <c r="J10" s="12">
        <f t="shared" si="0"/>
        <v>81</v>
      </c>
      <c r="K10" s="12">
        <v>50</v>
      </c>
      <c r="L10" s="12">
        <f t="shared" si="1"/>
        <v>698</v>
      </c>
    </row>
    <row r="11" spans="1:12">
      <c r="A11" s="7">
        <f t="shared" si="2"/>
        <v>8</v>
      </c>
      <c r="B11" s="8">
        <v>44599</v>
      </c>
      <c r="C11" s="9" t="s">
        <v>14</v>
      </c>
      <c r="D11" s="10" t="s">
        <v>15</v>
      </c>
      <c r="E11" s="10" t="s">
        <v>99</v>
      </c>
      <c r="F11" s="10" t="s">
        <v>107</v>
      </c>
      <c r="G11" s="11">
        <v>5</v>
      </c>
      <c r="H11" s="11">
        <v>125</v>
      </c>
      <c r="I11" s="12">
        <v>2</v>
      </c>
      <c r="J11" s="12">
        <f t="shared" si="0"/>
        <v>62.5</v>
      </c>
      <c r="K11" s="12">
        <v>50</v>
      </c>
      <c r="L11" s="12">
        <f t="shared" si="1"/>
        <v>362.5</v>
      </c>
    </row>
    <row r="12" spans="1:12">
      <c r="A12" s="7">
        <f t="shared" si="2"/>
        <v>9</v>
      </c>
      <c r="B12" s="8">
        <v>44599</v>
      </c>
      <c r="C12" s="9" t="s">
        <v>16</v>
      </c>
      <c r="D12" s="10" t="s">
        <v>17</v>
      </c>
      <c r="E12" s="10" t="s">
        <v>99</v>
      </c>
      <c r="F12" s="10" t="s">
        <v>108</v>
      </c>
      <c r="G12" s="11">
        <v>4</v>
      </c>
      <c r="H12" s="11">
        <v>160</v>
      </c>
      <c r="I12" s="12">
        <v>3.5</v>
      </c>
      <c r="J12" s="12">
        <f t="shared" si="0"/>
        <v>80</v>
      </c>
      <c r="K12" s="12">
        <v>50</v>
      </c>
      <c r="L12" s="12">
        <f t="shared" si="1"/>
        <v>690</v>
      </c>
    </row>
    <row r="13" spans="1:12">
      <c r="A13" s="7">
        <f t="shared" si="2"/>
        <v>10</v>
      </c>
      <c r="B13" s="8">
        <v>44599</v>
      </c>
      <c r="C13" s="9" t="s">
        <v>18</v>
      </c>
      <c r="D13" s="10" t="s">
        <v>19</v>
      </c>
      <c r="E13" s="10" t="s">
        <v>99</v>
      </c>
      <c r="F13" s="10" t="s">
        <v>109</v>
      </c>
      <c r="G13" s="11">
        <v>6</v>
      </c>
      <c r="H13" s="11">
        <v>142</v>
      </c>
      <c r="I13" s="12">
        <v>3.5</v>
      </c>
      <c r="J13" s="12">
        <f t="shared" si="0"/>
        <v>71</v>
      </c>
      <c r="K13" s="12">
        <v>50</v>
      </c>
      <c r="L13" s="12">
        <f t="shared" si="1"/>
        <v>618</v>
      </c>
    </row>
    <row r="14" spans="1:12">
      <c r="A14" s="7">
        <f t="shared" si="2"/>
        <v>11</v>
      </c>
      <c r="B14" s="8">
        <v>44599</v>
      </c>
      <c r="C14" s="9" t="s">
        <v>20</v>
      </c>
      <c r="D14" s="10" t="s">
        <v>21</v>
      </c>
      <c r="E14" s="10" t="s">
        <v>99</v>
      </c>
      <c r="F14" s="10" t="s">
        <v>110</v>
      </c>
      <c r="G14" s="11">
        <v>7</v>
      </c>
      <c r="H14" s="11">
        <v>175</v>
      </c>
      <c r="I14" s="12">
        <f>VLOOKUP(F14,#REF!,5,FALSE)</f>
        <v>4.25</v>
      </c>
      <c r="J14" s="12">
        <f t="shared" si="0"/>
        <v>87.5</v>
      </c>
      <c r="K14" s="12">
        <v>50</v>
      </c>
      <c r="L14" s="12">
        <f t="shared" si="1"/>
        <v>881.25</v>
      </c>
    </row>
    <row r="15" spans="1:12">
      <c r="A15" s="7">
        <f t="shared" si="2"/>
        <v>12</v>
      </c>
      <c r="B15" s="8">
        <v>44614</v>
      </c>
      <c r="C15" s="9" t="s">
        <v>22</v>
      </c>
      <c r="D15" s="10" t="s">
        <v>23</v>
      </c>
      <c r="E15" s="10" t="s">
        <v>99</v>
      </c>
      <c r="F15" s="10" t="s">
        <v>111</v>
      </c>
      <c r="G15" s="11">
        <v>8</v>
      </c>
      <c r="H15" s="11">
        <v>314</v>
      </c>
      <c r="I15" s="12">
        <f>VLOOKUP(F15,#REF!,5,FALSE)</f>
        <v>3.5</v>
      </c>
      <c r="J15" s="12">
        <f t="shared" si="0"/>
        <v>157</v>
      </c>
      <c r="K15" s="12">
        <v>50</v>
      </c>
      <c r="L15" s="12">
        <f t="shared" si="1"/>
        <v>1306</v>
      </c>
    </row>
    <row r="16" spans="1:12">
      <c r="A16" s="7">
        <f t="shared" si="2"/>
        <v>13</v>
      </c>
      <c r="B16" s="8">
        <v>44614</v>
      </c>
      <c r="C16" s="9" t="s">
        <v>24</v>
      </c>
      <c r="D16" s="10" t="s">
        <v>25</v>
      </c>
      <c r="E16" s="10" t="s">
        <v>99</v>
      </c>
      <c r="F16" s="10" t="s">
        <v>103</v>
      </c>
      <c r="G16" s="11">
        <v>13</v>
      </c>
      <c r="H16" s="11">
        <v>255</v>
      </c>
      <c r="I16" s="12">
        <f>VLOOKUP(F16,#REF!,5,FALSE)</f>
        <v>3.5</v>
      </c>
      <c r="J16" s="12">
        <f t="shared" si="0"/>
        <v>127.5</v>
      </c>
      <c r="K16" s="12">
        <v>50</v>
      </c>
      <c r="L16" s="12">
        <f t="shared" si="1"/>
        <v>1070</v>
      </c>
    </row>
    <row r="17" spans="1:12">
      <c r="A17" s="7">
        <f t="shared" si="2"/>
        <v>14</v>
      </c>
      <c r="B17" s="8">
        <v>44614</v>
      </c>
      <c r="C17" s="9" t="s">
        <v>26</v>
      </c>
      <c r="D17" s="10" t="s">
        <v>27</v>
      </c>
      <c r="E17" s="10" t="s">
        <v>99</v>
      </c>
      <c r="F17" s="10" t="s">
        <v>110</v>
      </c>
      <c r="G17" s="11">
        <v>3</v>
      </c>
      <c r="H17" s="11">
        <v>75</v>
      </c>
      <c r="I17" s="12">
        <f>VLOOKUP(F17,#REF!,5,FALSE)</f>
        <v>4.25</v>
      </c>
      <c r="J17" s="12">
        <f t="shared" si="0"/>
        <v>37.5</v>
      </c>
      <c r="K17" s="12">
        <v>50</v>
      </c>
      <c r="L17" s="12">
        <f t="shared" si="1"/>
        <v>406.25</v>
      </c>
    </row>
    <row r="18" spans="1:12">
      <c r="A18" s="7">
        <f t="shared" si="2"/>
        <v>15</v>
      </c>
      <c r="B18" s="8">
        <v>44615</v>
      </c>
      <c r="C18" s="9" t="s">
        <v>30</v>
      </c>
      <c r="D18" s="10" t="s">
        <v>31</v>
      </c>
      <c r="E18" s="10" t="s">
        <v>99</v>
      </c>
      <c r="F18" s="10" t="s">
        <v>103</v>
      </c>
      <c r="G18" s="11">
        <v>5</v>
      </c>
      <c r="H18" s="11">
        <v>172</v>
      </c>
      <c r="I18" s="12">
        <f>VLOOKUP(F18,#REF!,5,FALSE)</f>
        <v>3.5</v>
      </c>
      <c r="J18" s="12">
        <f t="shared" si="0"/>
        <v>86</v>
      </c>
      <c r="K18" s="12">
        <v>50</v>
      </c>
      <c r="L18" s="12">
        <f t="shared" si="1"/>
        <v>738</v>
      </c>
    </row>
    <row r="19" spans="1:12">
      <c r="A19" s="7">
        <f t="shared" si="2"/>
        <v>16</v>
      </c>
      <c r="B19" s="8">
        <v>44615</v>
      </c>
      <c r="C19" s="9" t="s">
        <v>32</v>
      </c>
      <c r="D19" s="10" t="s">
        <v>33</v>
      </c>
      <c r="E19" s="10" t="s">
        <v>99</v>
      </c>
      <c r="F19" s="10" t="s">
        <v>112</v>
      </c>
      <c r="G19" s="11">
        <v>2</v>
      </c>
      <c r="H19" s="11">
        <v>67</v>
      </c>
      <c r="I19" s="12">
        <f>VLOOKUP(F19,#REF!,5,FALSE)</f>
        <v>3.5</v>
      </c>
      <c r="J19" s="12">
        <f t="shared" si="0"/>
        <v>33.5</v>
      </c>
      <c r="K19" s="12">
        <v>50</v>
      </c>
      <c r="L19" s="12">
        <f t="shared" si="1"/>
        <v>318</v>
      </c>
    </row>
    <row r="20" spans="1:12">
      <c r="A20" s="7">
        <f t="shared" si="2"/>
        <v>17</v>
      </c>
      <c r="B20" s="8">
        <v>44615</v>
      </c>
      <c r="C20" s="9" t="s">
        <v>34</v>
      </c>
      <c r="D20" s="10" t="s">
        <v>35</v>
      </c>
      <c r="E20" s="10" t="s">
        <v>99</v>
      </c>
      <c r="F20" s="10" t="s">
        <v>112</v>
      </c>
      <c r="G20" s="11">
        <v>6</v>
      </c>
      <c r="H20" s="11">
        <v>114</v>
      </c>
      <c r="I20" s="12">
        <f>VLOOKUP(F20,#REF!,5,FALSE)</f>
        <v>3.5</v>
      </c>
      <c r="J20" s="12">
        <f t="shared" si="0"/>
        <v>57</v>
      </c>
      <c r="K20" s="12">
        <v>50</v>
      </c>
      <c r="L20" s="12">
        <f t="shared" si="1"/>
        <v>506</v>
      </c>
    </row>
    <row r="21" spans="1:12">
      <c r="A21" s="7">
        <f t="shared" si="2"/>
        <v>18</v>
      </c>
      <c r="B21" s="8">
        <v>44615</v>
      </c>
      <c r="C21" s="9" t="s">
        <v>36</v>
      </c>
      <c r="D21" s="10" t="s">
        <v>37</v>
      </c>
      <c r="E21" s="10" t="s">
        <v>99</v>
      </c>
      <c r="F21" s="10" t="s">
        <v>113</v>
      </c>
      <c r="G21" s="11">
        <v>7</v>
      </c>
      <c r="H21" s="11">
        <v>290</v>
      </c>
      <c r="I21" s="12">
        <f>VLOOKUP(F21,#REF!,5,FALSE)</f>
        <v>2</v>
      </c>
      <c r="J21" s="12">
        <f t="shared" si="0"/>
        <v>145</v>
      </c>
      <c r="K21" s="12">
        <v>50</v>
      </c>
      <c r="L21" s="12">
        <f t="shared" si="1"/>
        <v>775</v>
      </c>
    </row>
    <row r="22" spans="1:12">
      <c r="A22" s="7">
        <f t="shared" si="2"/>
        <v>19</v>
      </c>
      <c r="B22" s="8">
        <v>44615</v>
      </c>
      <c r="C22" s="9" t="s">
        <v>38</v>
      </c>
      <c r="D22" s="10" t="s">
        <v>39</v>
      </c>
      <c r="E22" s="10" t="s">
        <v>99</v>
      </c>
      <c r="F22" s="10" t="s">
        <v>110</v>
      </c>
      <c r="G22" s="11">
        <v>12</v>
      </c>
      <c r="H22" s="11">
        <v>393</v>
      </c>
      <c r="I22" s="12">
        <f>VLOOKUP(F22,#REF!,5,FALSE)</f>
        <v>4.25</v>
      </c>
      <c r="J22" s="12">
        <f t="shared" si="0"/>
        <v>196.5</v>
      </c>
      <c r="K22" s="12">
        <v>50</v>
      </c>
      <c r="L22" s="12">
        <f t="shared" si="1"/>
        <v>1916.75</v>
      </c>
    </row>
    <row r="23" spans="1:12">
      <c r="A23" s="7">
        <f t="shared" si="2"/>
        <v>20</v>
      </c>
      <c r="B23" s="8">
        <v>44615</v>
      </c>
      <c r="C23" s="9" t="s">
        <v>28</v>
      </c>
      <c r="D23" s="10" t="s">
        <v>29</v>
      </c>
      <c r="E23" s="10" t="s">
        <v>99</v>
      </c>
      <c r="F23" s="10" t="s">
        <v>109</v>
      </c>
      <c r="G23" s="11">
        <v>15</v>
      </c>
      <c r="H23" s="11">
        <v>286</v>
      </c>
      <c r="I23" s="12">
        <v>3.5</v>
      </c>
      <c r="J23" s="12">
        <f t="shared" si="0"/>
        <v>143</v>
      </c>
      <c r="K23" s="12">
        <v>50</v>
      </c>
      <c r="L23" s="12">
        <f t="shared" si="1"/>
        <v>1194</v>
      </c>
    </row>
    <row r="24" spans="1:12">
      <c r="A24" s="7">
        <f t="shared" si="2"/>
        <v>21</v>
      </c>
      <c r="B24" s="8">
        <v>44616</v>
      </c>
      <c r="C24" s="9" t="s">
        <v>58</v>
      </c>
      <c r="D24" s="10" t="s">
        <v>59</v>
      </c>
      <c r="E24" s="10" t="s">
        <v>99</v>
      </c>
      <c r="F24" s="10" t="s">
        <v>114</v>
      </c>
      <c r="G24" s="11">
        <v>6</v>
      </c>
      <c r="H24" s="11">
        <v>147</v>
      </c>
      <c r="I24" s="12">
        <v>3.5</v>
      </c>
      <c r="J24" s="12">
        <f t="shared" si="0"/>
        <v>73.5</v>
      </c>
      <c r="K24" s="12">
        <v>50</v>
      </c>
      <c r="L24" s="12">
        <f t="shared" si="1"/>
        <v>638</v>
      </c>
    </row>
    <row r="25" spans="1:12">
      <c r="A25" s="7">
        <f t="shared" si="2"/>
        <v>22</v>
      </c>
      <c r="B25" s="8">
        <v>44616</v>
      </c>
      <c r="C25" s="9" t="s">
        <v>56</v>
      </c>
      <c r="D25" s="10" t="s">
        <v>57</v>
      </c>
      <c r="E25" s="10" t="s">
        <v>99</v>
      </c>
      <c r="F25" s="10" t="s">
        <v>111</v>
      </c>
      <c r="G25" s="11">
        <v>13</v>
      </c>
      <c r="H25" s="11">
        <v>307</v>
      </c>
      <c r="I25" s="12">
        <f>VLOOKUP(F25,#REF!,5,FALSE)</f>
        <v>3.5</v>
      </c>
      <c r="J25" s="12">
        <f t="shared" si="0"/>
        <v>153.5</v>
      </c>
      <c r="K25" s="12">
        <v>50</v>
      </c>
      <c r="L25" s="12">
        <f t="shared" si="1"/>
        <v>1278</v>
      </c>
    </row>
    <row r="26" spans="1:12">
      <c r="A26" s="7">
        <f t="shared" si="2"/>
        <v>23</v>
      </c>
      <c r="B26" s="8">
        <v>44616</v>
      </c>
      <c r="C26" s="9" t="s">
        <v>54</v>
      </c>
      <c r="D26" s="10" t="s">
        <v>55</v>
      </c>
      <c r="E26" s="10" t="s">
        <v>99</v>
      </c>
      <c r="F26" s="10" t="s">
        <v>115</v>
      </c>
      <c r="G26" s="11">
        <v>7</v>
      </c>
      <c r="H26" s="11">
        <v>206</v>
      </c>
      <c r="I26" s="12">
        <f>VLOOKUP(F26,#REF!,4,FALSE)</f>
        <v>4.25</v>
      </c>
      <c r="J26" s="12">
        <f t="shared" si="0"/>
        <v>103</v>
      </c>
      <c r="K26" s="12">
        <v>50</v>
      </c>
      <c r="L26" s="12">
        <f t="shared" si="1"/>
        <v>1028.5</v>
      </c>
    </row>
    <row r="27" spans="1:12">
      <c r="A27" s="7">
        <f t="shared" si="2"/>
        <v>24</v>
      </c>
      <c r="B27" s="8">
        <v>44616</v>
      </c>
      <c r="C27" s="9" t="s">
        <v>40</v>
      </c>
      <c r="D27" s="10" t="s">
        <v>41</v>
      </c>
      <c r="E27" s="10" t="s">
        <v>99</v>
      </c>
      <c r="F27" s="10" t="s">
        <v>116</v>
      </c>
      <c r="G27" s="11">
        <v>3</v>
      </c>
      <c r="H27" s="11">
        <v>60</v>
      </c>
      <c r="I27" s="12">
        <v>2</v>
      </c>
      <c r="J27" s="12">
        <f t="shared" si="0"/>
        <v>30</v>
      </c>
      <c r="K27" s="12">
        <v>50</v>
      </c>
      <c r="L27" s="12">
        <f t="shared" si="1"/>
        <v>200</v>
      </c>
    </row>
    <row r="28" spans="1:12">
      <c r="A28" s="7">
        <f t="shared" si="2"/>
        <v>25</v>
      </c>
      <c r="B28" s="8">
        <v>44616</v>
      </c>
      <c r="C28" s="9" t="s">
        <v>42</v>
      </c>
      <c r="D28" s="10" t="s">
        <v>43</v>
      </c>
      <c r="E28" s="10" t="s">
        <v>99</v>
      </c>
      <c r="F28" s="10" t="s">
        <v>117</v>
      </c>
      <c r="G28" s="11">
        <v>2</v>
      </c>
      <c r="H28" s="11">
        <v>44</v>
      </c>
      <c r="I28" s="12">
        <f>VLOOKUP(F28,#REF!,4,FALSE)</f>
        <v>2</v>
      </c>
      <c r="J28" s="12">
        <f t="shared" si="0"/>
        <v>22</v>
      </c>
      <c r="K28" s="12">
        <v>50</v>
      </c>
      <c r="L28" s="12">
        <f t="shared" si="1"/>
        <v>160</v>
      </c>
    </row>
    <row r="29" spans="1:12">
      <c r="A29" s="7">
        <f t="shared" si="2"/>
        <v>26</v>
      </c>
      <c r="B29" s="8">
        <v>44616</v>
      </c>
      <c r="C29" s="9" t="s">
        <v>44</v>
      </c>
      <c r="D29" s="10" t="s">
        <v>45</v>
      </c>
      <c r="E29" s="10" t="s">
        <v>99</v>
      </c>
      <c r="F29" s="10" t="s">
        <v>103</v>
      </c>
      <c r="G29" s="11">
        <v>3</v>
      </c>
      <c r="H29" s="11">
        <v>98</v>
      </c>
      <c r="I29" s="12">
        <f>VLOOKUP(F29,#REF!,5,FALSE)</f>
        <v>3.5</v>
      </c>
      <c r="J29" s="12">
        <f t="shared" si="0"/>
        <v>49</v>
      </c>
      <c r="K29" s="12">
        <v>50</v>
      </c>
      <c r="L29" s="12">
        <f t="shared" si="1"/>
        <v>442</v>
      </c>
    </row>
    <row r="30" spans="1:12">
      <c r="A30" s="7">
        <f t="shared" si="2"/>
        <v>27</v>
      </c>
      <c r="B30" s="8">
        <v>44616</v>
      </c>
      <c r="C30" s="9" t="s">
        <v>46</v>
      </c>
      <c r="D30" s="10" t="s">
        <v>47</v>
      </c>
      <c r="E30" s="10" t="s">
        <v>99</v>
      </c>
      <c r="F30" s="10" t="s">
        <v>103</v>
      </c>
      <c r="G30" s="11">
        <v>16</v>
      </c>
      <c r="H30" s="11">
        <v>380</v>
      </c>
      <c r="I30" s="12">
        <f>VLOOKUP(F30,#REF!,5,FALSE)</f>
        <v>3.5</v>
      </c>
      <c r="J30" s="12">
        <f t="shared" si="0"/>
        <v>190</v>
      </c>
      <c r="K30" s="12">
        <v>50</v>
      </c>
      <c r="L30" s="12">
        <f t="shared" si="1"/>
        <v>1570</v>
      </c>
    </row>
    <row r="31" spans="1:12">
      <c r="A31" s="7">
        <f t="shared" si="2"/>
        <v>28</v>
      </c>
      <c r="B31" s="8">
        <v>44616</v>
      </c>
      <c r="C31" s="9" t="s">
        <v>48</v>
      </c>
      <c r="D31" s="10" t="s">
        <v>49</v>
      </c>
      <c r="E31" s="10" t="s">
        <v>99</v>
      </c>
      <c r="F31" s="10" t="s">
        <v>118</v>
      </c>
      <c r="G31" s="11">
        <v>12</v>
      </c>
      <c r="H31" s="11">
        <v>367</v>
      </c>
      <c r="I31" s="12">
        <f>VLOOKUP(F31,#REF!,5,FALSE)</f>
        <v>4.25</v>
      </c>
      <c r="J31" s="12">
        <f t="shared" si="0"/>
        <v>183.5</v>
      </c>
      <c r="K31" s="12">
        <v>50</v>
      </c>
      <c r="L31" s="12">
        <f t="shared" si="1"/>
        <v>1793.25</v>
      </c>
    </row>
    <row r="32" spans="1:12">
      <c r="A32" s="7">
        <f t="shared" si="2"/>
        <v>29</v>
      </c>
      <c r="B32" s="8">
        <v>44616</v>
      </c>
      <c r="C32" s="9" t="s">
        <v>50</v>
      </c>
      <c r="D32" s="10" t="s">
        <v>51</v>
      </c>
      <c r="E32" s="10" t="s">
        <v>99</v>
      </c>
      <c r="F32" s="10" t="s">
        <v>118</v>
      </c>
      <c r="G32" s="11">
        <v>3</v>
      </c>
      <c r="H32" s="11">
        <v>131</v>
      </c>
      <c r="I32" s="12">
        <f>VLOOKUP(F32,#REF!,5,FALSE)</f>
        <v>4.25</v>
      </c>
      <c r="J32" s="12">
        <f t="shared" si="0"/>
        <v>65.5</v>
      </c>
      <c r="K32" s="12">
        <v>50</v>
      </c>
      <c r="L32" s="12">
        <f t="shared" si="1"/>
        <v>672.25</v>
      </c>
    </row>
    <row r="33" spans="1:12">
      <c r="A33" s="7">
        <f t="shared" si="2"/>
        <v>30</v>
      </c>
      <c r="B33" s="8">
        <v>44616</v>
      </c>
      <c r="C33" s="9" t="s">
        <v>52</v>
      </c>
      <c r="D33" s="10" t="s">
        <v>53</v>
      </c>
      <c r="E33" s="10" t="s">
        <v>99</v>
      </c>
      <c r="F33" s="10" t="s">
        <v>107</v>
      </c>
      <c r="G33" s="11">
        <v>8</v>
      </c>
      <c r="H33" s="11">
        <v>169</v>
      </c>
      <c r="I33" s="12">
        <v>2</v>
      </c>
      <c r="J33" s="12">
        <f t="shared" si="0"/>
        <v>84.5</v>
      </c>
      <c r="K33" s="12">
        <v>50</v>
      </c>
      <c r="L33" s="12">
        <f t="shared" si="1"/>
        <v>472.5</v>
      </c>
    </row>
    <row r="34" spans="1:12">
      <c r="A34" s="7">
        <f t="shared" si="2"/>
        <v>31</v>
      </c>
      <c r="B34" s="8">
        <v>44617</v>
      </c>
      <c r="C34" s="9" t="s">
        <v>60</v>
      </c>
      <c r="D34" s="10" t="s">
        <v>61</v>
      </c>
      <c r="E34" s="10" t="s">
        <v>99</v>
      </c>
      <c r="F34" s="10" t="s">
        <v>119</v>
      </c>
      <c r="G34" s="11">
        <v>7</v>
      </c>
      <c r="H34" s="11">
        <v>214</v>
      </c>
      <c r="I34" s="12">
        <v>2.75</v>
      </c>
      <c r="J34" s="12">
        <f t="shared" si="0"/>
        <v>107</v>
      </c>
      <c r="K34" s="12">
        <v>50</v>
      </c>
      <c r="L34" s="12">
        <f t="shared" si="1"/>
        <v>745.5</v>
      </c>
    </row>
    <row r="35" spans="1:12">
      <c r="A35" s="7">
        <f t="shared" si="2"/>
        <v>32</v>
      </c>
      <c r="B35" s="8">
        <v>44618</v>
      </c>
      <c r="C35" s="9" t="s">
        <v>62</v>
      </c>
      <c r="D35" s="10" t="s">
        <v>63</v>
      </c>
      <c r="E35" s="10" t="s">
        <v>99</v>
      </c>
      <c r="F35" s="10" t="s">
        <v>120</v>
      </c>
      <c r="G35" s="11">
        <v>8</v>
      </c>
      <c r="H35" s="11">
        <v>276</v>
      </c>
      <c r="I35" s="12">
        <f>VLOOKUP(F35,#REF!,4,FALSE)</f>
        <v>2.75</v>
      </c>
      <c r="J35" s="12">
        <f t="shared" si="0"/>
        <v>138</v>
      </c>
      <c r="K35" s="12">
        <v>50</v>
      </c>
      <c r="L35" s="12">
        <f t="shared" si="1"/>
        <v>947</v>
      </c>
    </row>
    <row r="36" spans="1:12">
      <c r="A36" s="7">
        <f t="shared" si="2"/>
        <v>33</v>
      </c>
      <c r="B36" s="8">
        <v>44618</v>
      </c>
      <c r="C36" s="9" t="s">
        <v>64</v>
      </c>
      <c r="D36" s="10" t="s">
        <v>65</v>
      </c>
      <c r="E36" s="10" t="s">
        <v>99</v>
      </c>
      <c r="F36" s="10" t="s">
        <v>121</v>
      </c>
      <c r="G36" s="11">
        <v>16</v>
      </c>
      <c r="H36" s="11">
        <v>465</v>
      </c>
      <c r="I36" s="12">
        <f>VLOOKUP(F36,#REF!,5,FALSE)</f>
        <v>4.25</v>
      </c>
      <c r="J36" s="12">
        <f t="shared" si="0"/>
        <v>232.5</v>
      </c>
      <c r="K36" s="12">
        <v>50</v>
      </c>
      <c r="L36" s="12">
        <f t="shared" si="1"/>
        <v>2258.75</v>
      </c>
    </row>
    <row r="37" spans="1:12">
      <c r="A37" s="7">
        <f t="shared" si="2"/>
        <v>34</v>
      </c>
      <c r="B37" s="8">
        <v>44619</v>
      </c>
      <c r="C37" s="9" t="s">
        <v>66</v>
      </c>
      <c r="D37" s="10" t="s">
        <v>67</v>
      </c>
      <c r="E37" s="10" t="s">
        <v>99</v>
      </c>
      <c r="F37" s="10" t="s">
        <v>122</v>
      </c>
      <c r="G37" s="11">
        <v>2</v>
      </c>
      <c r="H37" s="11">
        <v>71</v>
      </c>
      <c r="I37" s="12">
        <f>VLOOKUP(F37,#REF!,5,FALSE)</f>
        <v>2.75</v>
      </c>
      <c r="J37" s="12">
        <f t="shared" si="0"/>
        <v>35.5</v>
      </c>
      <c r="K37" s="12">
        <v>50</v>
      </c>
      <c r="L37" s="12">
        <f t="shared" si="1"/>
        <v>280.75</v>
      </c>
    </row>
    <row r="38" spans="1:12">
      <c r="A38" s="7">
        <f t="shared" si="2"/>
        <v>35</v>
      </c>
      <c r="B38" s="8">
        <v>44619</v>
      </c>
      <c r="C38" s="9" t="s">
        <v>68</v>
      </c>
      <c r="D38" s="10" t="s">
        <v>69</v>
      </c>
      <c r="E38" s="10" t="s">
        <v>99</v>
      </c>
      <c r="F38" s="10" t="s">
        <v>102</v>
      </c>
      <c r="G38" s="11">
        <v>3</v>
      </c>
      <c r="H38" s="11">
        <v>70</v>
      </c>
      <c r="I38" s="12">
        <f>VLOOKUP(F38,#REF!,5,FALSE)</f>
        <v>3.5</v>
      </c>
      <c r="J38" s="12">
        <f t="shared" si="0"/>
        <v>35</v>
      </c>
      <c r="K38" s="12">
        <v>50</v>
      </c>
      <c r="L38" s="12">
        <f t="shared" si="1"/>
        <v>330</v>
      </c>
    </row>
    <row r="39" spans="1:12">
      <c r="A39" s="7">
        <f t="shared" si="2"/>
        <v>36</v>
      </c>
      <c r="B39" s="8">
        <v>44619</v>
      </c>
      <c r="C39" s="9" t="s">
        <v>70</v>
      </c>
      <c r="D39" s="10" t="s">
        <v>71</v>
      </c>
      <c r="E39" s="10" t="s">
        <v>99</v>
      </c>
      <c r="F39" s="10" t="s">
        <v>123</v>
      </c>
      <c r="G39" s="11">
        <v>2</v>
      </c>
      <c r="H39" s="11">
        <v>50</v>
      </c>
      <c r="I39" s="12">
        <v>2.75</v>
      </c>
      <c r="J39" s="12">
        <f t="shared" si="0"/>
        <v>25</v>
      </c>
      <c r="K39" s="12">
        <v>50</v>
      </c>
      <c r="L39" s="12">
        <f t="shared" si="1"/>
        <v>212.5</v>
      </c>
    </row>
    <row r="40" spans="1:12">
      <c r="A40" s="7">
        <f t="shared" si="2"/>
        <v>37</v>
      </c>
      <c r="B40" s="8">
        <v>44620</v>
      </c>
      <c r="C40" s="9" t="s">
        <v>72</v>
      </c>
      <c r="D40" s="10" t="s">
        <v>73</v>
      </c>
      <c r="E40" s="10" t="s">
        <v>99</v>
      </c>
      <c r="F40" s="10" t="s">
        <v>124</v>
      </c>
      <c r="G40" s="11">
        <v>2</v>
      </c>
      <c r="H40" s="11">
        <v>65</v>
      </c>
      <c r="I40" s="12">
        <f>VLOOKUP(F40,#REF!,5,FALSE)</f>
        <v>3.5</v>
      </c>
      <c r="J40" s="12">
        <f t="shared" si="0"/>
        <v>32.5</v>
      </c>
      <c r="K40" s="12">
        <v>50</v>
      </c>
      <c r="L40" s="12">
        <f t="shared" si="1"/>
        <v>310</v>
      </c>
    </row>
    <row r="41" spans="1:12">
      <c r="A41" s="7">
        <f t="shared" si="2"/>
        <v>38</v>
      </c>
      <c r="B41" s="8">
        <v>44620</v>
      </c>
      <c r="C41" s="9" t="s">
        <v>74</v>
      </c>
      <c r="D41" s="10" t="s">
        <v>75</v>
      </c>
      <c r="E41" s="10" t="s">
        <v>99</v>
      </c>
      <c r="F41" s="10" t="s">
        <v>110</v>
      </c>
      <c r="G41" s="11">
        <v>13</v>
      </c>
      <c r="H41" s="11">
        <v>503</v>
      </c>
      <c r="I41" s="12">
        <f>VLOOKUP(F41,#REF!,5,FALSE)</f>
        <v>4.25</v>
      </c>
      <c r="J41" s="12">
        <f t="shared" si="0"/>
        <v>251.5</v>
      </c>
      <c r="K41" s="12">
        <v>50</v>
      </c>
      <c r="L41" s="12">
        <f t="shared" si="1"/>
        <v>2439.25</v>
      </c>
    </row>
    <row r="42" spans="1:12">
      <c r="A42" s="7">
        <f t="shared" si="2"/>
        <v>39</v>
      </c>
      <c r="B42" s="8">
        <v>44620</v>
      </c>
      <c r="C42" s="9" t="s">
        <v>76</v>
      </c>
      <c r="D42" s="10" t="s">
        <v>77</v>
      </c>
      <c r="E42" s="10" t="s">
        <v>99</v>
      </c>
      <c r="F42" s="10" t="s">
        <v>125</v>
      </c>
      <c r="G42" s="11">
        <v>8</v>
      </c>
      <c r="H42" s="11">
        <v>250</v>
      </c>
      <c r="I42" s="12">
        <f>VLOOKUP(F42,#REF!,5,FALSE)</f>
        <v>3.5</v>
      </c>
      <c r="J42" s="12">
        <f t="shared" si="0"/>
        <v>125</v>
      </c>
      <c r="K42" s="12">
        <v>50</v>
      </c>
      <c r="L42" s="12">
        <f t="shared" si="1"/>
        <v>1050</v>
      </c>
    </row>
    <row r="43" spans="1:12">
      <c r="A43" s="7">
        <f t="shared" si="2"/>
        <v>40</v>
      </c>
      <c r="B43" s="8">
        <v>44620</v>
      </c>
      <c r="C43" s="9" t="s">
        <v>78</v>
      </c>
      <c r="D43" s="10" t="s">
        <v>79</v>
      </c>
      <c r="E43" s="10" t="s">
        <v>99</v>
      </c>
      <c r="F43" s="10" t="s">
        <v>106</v>
      </c>
      <c r="G43" s="11">
        <v>9</v>
      </c>
      <c r="H43" s="11">
        <v>315</v>
      </c>
      <c r="I43" s="12">
        <f>VLOOKUP(F43,#REF!,4,FALSE)</f>
        <v>3.5</v>
      </c>
      <c r="J43" s="12">
        <f t="shared" si="0"/>
        <v>157.5</v>
      </c>
      <c r="K43" s="12">
        <v>50</v>
      </c>
      <c r="L43" s="12">
        <f t="shared" si="1"/>
        <v>1310</v>
      </c>
    </row>
    <row r="44" spans="1:12">
      <c r="A44" s="7">
        <f t="shared" si="2"/>
        <v>41</v>
      </c>
      <c r="B44" s="8">
        <v>44620</v>
      </c>
      <c r="C44" s="9" t="s">
        <v>80</v>
      </c>
      <c r="D44" s="10" t="s">
        <v>81</v>
      </c>
      <c r="E44" s="10" t="s">
        <v>99</v>
      </c>
      <c r="F44" s="10" t="s">
        <v>126</v>
      </c>
      <c r="G44" s="11">
        <v>5</v>
      </c>
      <c r="H44" s="11">
        <v>147</v>
      </c>
      <c r="I44" s="12">
        <v>2.75</v>
      </c>
      <c r="J44" s="12">
        <f t="shared" si="0"/>
        <v>73.5</v>
      </c>
      <c r="K44" s="12">
        <v>50</v>
      </c>
      <c r="L44" s="12">
        <f t="shared" si="1"/>
        <v>527.75</v>
      </c>
    </row>
    <row r="45" spans="1:12">
      <c r="A45" s="7">
        <f t="shared" si="2"/>
        <v>42</v>
      </c>
      <c r="B45" s="8">
        <v>44620</v>
      </c>
      <c r="C45" s="9" t="s">
        <v>82</v>
      </c>
      <c r="D45" s="10" t="s">
        <v>83</v>
      </c>
      <c r="E45" s="10" t="s">
        <v>99</v>
      </c>
      <c r="F45" s="10" t="s">
        <v>127</v>
      </c>
      <c r="G45" s="11">
        <v>5</v>
      </c>
      <c r="H45" s="11">
        <v>130</v>
      </c>
      <c r="I45" s="12">
        <v>2</v>
      </c>
      <c r="J45" s="12">
        <f t="shared" si="0"/>
        <v>65</v>
      </c>
      <c r="K45" s="12">
        <v>50</v>
      </c>
      <c r="L45" s="12">
        <f t="shared" si="1"/>
        <v>375</v>
      </c>
    </row>
    <row r="46" spans="1:12">
      <c r="A46" s="7">
        <f t="shared" si="2"/>
        <v>43</v>
      </c>
      <c r="B46" s="8">
        <v>44620</v>
      </c>
      <c r="C46" s="9" t="s">
        <v>84</v>
      </c>
      <c r="D46" s="10" t="s">
        <v>85</v>
      </c>
      <c r="E46" s="10" t="s">
        <v>99</v>
      </c>
      <c r="F46" s="10" t="s">
        <v>128</v>
      </c>
      <c r="G46" s="11">
        <v>12</v>
      </c>
      <c r="H46" s="11">
        <v>320</v>
      </c>
      <c r="I46" s="12">
        <v>2.75</v>
      </c>
      <c r="J46" s="12">
        <f t="shared" si="0"/>
        <v>160</v>
      </c>
      <c r="K46" s="12">
        <v>50</v>
      </c>
      <c r="L46" s="12">
        <f t="shared" si="1"/>
        <v>1090</v>
      </c>
    </row>
    <row r="47" spans="1:12">
      <c r="A47" s="20" t="s">
        <v>129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14">
        <f>ROUND(SUM(L4:L46),0)</f>
        <v>34396</v>
      </c>
    </row>
    <row r="48" spans="1:12">
      <c r="A48" s="15"/>
      <c r="B48" s="16"/>
      <c r="C48" s="13"/>
      <c r="D48" s="13"/>
      <c r="E48" s="13"/>
      <c r="F48" s="13"/>
      <c r="G48" s="4">
        <f>SUM(G4:G46)</f>
        <v>289</v>
      </c>
      <c r="H48" s="4">
        <f>SUM(H4:H46)</f>
        <v>8171</v>
      </c>
      <c r="I48" s="17"/>
      <c r="J48" s="17"/>
      <c r="K48" s="17"/>
      <c r="L48" s="17"/>
    </row>
    <row r="49" spans="1:12" s="3" customFormat="1" ht="30" customHeight="1">
      <c r="A49" s="18" t="s">
        <v>130</v>
      </c>
      <c r="B49" s="18"/>
      <c r="C49" s="18"/>
      <c r="D49" s="18"/>
      <c r="E49" s="18"/>
      <c r="F49" s="18"/>
      <c r="G49" s="18"/>
      <c r="H49" s="18"/>
      <c r="I49" s="18"/>
      <c r="J49" s="18"/>
      <c r="K49" s="19"/>
      <c r="L49" s="19"/>
    </row>
    <row r="50" spans="1:12" s="3" customFormat="1" ht="30" customHeight="1">
      <c r="A50" s="18" t="s">
        <v>86</v>
      </c>
      <c r="B50" s="18"/>
      <c r="C50" s="18"/>
      <c r="D50" s="18"/>
      <c r="E50" s="18"/>
      <c r="F50" s="18"/>
      <c r="G50" s="18"/>
      <c r="H50" s="18"/>
      <c r="I50" s="18"/>
      <c r="J50" s="18"/>
      <c r="K50" s="19"/>
      <c r="L50" s="19"/>
    </row>
  </sheetData>
  <mergeCells count="7">
    <mergeCell ref="A49:L49"/>
    <mergeCell ref="A50:L50"/>
    <mergeCell ref="A47:K47"/>
    <mergeCell ref="I1:L1"/>
    <mergeCell ref="I2:L2"/>
    <mergeCell ref="A1:H1"/>
    <mergeCell ref="A2:H2"/>
  </mergeCells>
  <pageMargins left="0.36" right="0.27" top="0.75" bottom="0.62" header="0.3" footer="0.3"/>
  <pageSetup scale="95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PRAGATI LOGISTICS</cp:lastModifiedBy>
  <cp:lastPrinted>2022-03-22T13:03:32Z</cp:lastPrinted>
  <dcterms:created xsi:type="dcterms:W3CDTF">2022-03-22T11:41:35Z</dcterms:created>
  <dcterms:modified xsi:type="dcterms:W3CDTF">2022-03-22T13:03:32Z</dcterms:modified>
</cp:coreProperties>
</file>