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17" i="1" l="1"/>
  <c r="H17" i="1"/>
  <c r="N12" i="1"/>
  <c r="N11" i="1"/>
  <c r="N10" i="1"/>
  <c r="N9" i="1"/>
  <c r="N8" i="1"/>
  <c r="N7" i="1"/>
  <c r="N6" i="1"/>
  <c r="N5" i="1"/>
  <c r="N4" i="1"/>
  <c r="J12" i="1"/>
  <c r="J11" i="1"/>
  <c r="J10" i="1"/>
  <c r="J9" i="1"/>
  <c r="J8" i="1"/>
  <c r="J7" i="1"/>
  <c r="J6" i="1"/>
  <c r="J5" i="1"/>
  <c r="J4" i="1"/>
  <c r="L5" i="1"/>
  <c r="L6" i="1"/>
  <c r="L7" i="1"/>
  <c r="L8" i="1"/>
  <c r="L9" i="1"/>
  <c r="L10" i="1"/>
  <c r="L11" i="1"/>
  <c r="L12" i="1"/>
  <c r="L4" i="1"/>
  <c r="K5" i="1"/>
  <c r="K6" i="1"/>
  <c r="K7" i="1"/>
  <c r="K8" i="1"/>
  <c r="K9" i="1"/>
  <c r="K10" i="1"/>
  <c r="K11" i="1"/>
  <c r="K12" i="1"/>
  <c r="K4" i="1"/>
  <c r="I5" i="1"/>
  <c r="I6" i="1"/>
  <c r="I7" i="1"/>
  <c r="I8" i="1"/>
  <c r="I9" i="1"/>
  <c r="I10" i="1"/>
  <c r="I11" i="1"/>
  <c r="I12" i="1"/>
  <c r="I4" i="1"/>
  <c r="N13" i="1" l="1"/>
</calcChain>
</file>

<file path=xl/sharedStrings.xml><?xml version="1.0" encoding="utf-8"?>
<sst xmlns="http://schemas.openxmlformats.org/spreadsheetml/2006/main" count="75" uniqueCount="53">
  <si>
    <t>01/5/2025</t>
  </si>
  <si>
    <t>2958</t>
  </si>
  <si>
    <t>CYCLE TYRE</t>
  </si>
  <si>
    <t>2960</t>
  </si>
  <si>
    <t>2961</t>
  </si>
  <si>
    <t>04/5/2025</t>
  </si>
  <si>
    <t>10989</t>
  </si>
  <si>
    <t>05/5/2025</t>
  </si>
  <si>
    <t>2963</t>
  </si>
  <si>
    <t>2993</t>
  </si>
  <si>
    <t>2954</t>
  </si>
  <si>
    <t>TYRE</t>
  </si>
  <si>
    <t>03/5/2025</t>
  </si>
  <si>
    <t>2959</t>
  </si>
  <si>
    <t>3023</t>
  </si>
  <si>
    <t>CYCLE PARTS</t>
  </si>
  <si>
    <t>CHHATRAPUR</t>
  </si>
  <si>
    <t>JUNAGARH</t>
  </si>
  <si>
    <t>ROURKELA</t>
  </si>
  <si>
    <t>JHARSUGUDA</t>
  </si>
  <si>
    <t>BINKA</t>
  </si>
  <si>
    <t>CTC</t>
  </si>
  <si>
    <t>SL</t>
  </si>
  <si>
    <t>DATE</t>
  </si>
  <si>
    <t>LR NO</t>
  </si>
  <si>
    <t>INV NO</t>
  </si>
  <si>
    <t>FROM</t>
  </si>
  <si>
    <t>CASE</t>
  </si>
  <si>
    <t>PRODUCT</t>
  </si>
  <si>
    <t>JAA/00373</t>
  </si>
  <si>
    <t>JAA/00374</t>
  </si>
  <si>
    <t>JAA/00375</t>
  </si>
  <si>
    <t>JAA/00424</t>
  </si>
  <si>
    <t>JAA/00425</t>
  </si>
  <si>
    <t>JAA/00498</t>
  </si>
  <si>
    <t>JAA/00427</t>
  </si>
  <si>
    <t>JAA/00417</t>
  </si>
  <si>
    <t>JAA/00423</t>
  </si>
  <si>
    <t>WEIGHT</t>
  </si>
  <si>
    <t>RATE</t>
  </si>
  <si>
    <t>DD.CH.</t>
  </si>
  <si>
    <t>LR.CH.</t>
  </si>
  <si>
    <t>BARAGARH</t>
  </si>
  <si>
    <t>Invoice
ATC LOGISTICS,,8984191006
GST :21CHVPB1842D2ZQ</t>
  </si>
  <si>
    <t xml:space="preserve">TO, 
RALSON INDIA LIMITED
Address: Holding No.235 Ward No. 5, Allamchand Bazar,Cuttack,753001
ODISHA,9338402105
GST No:21AAACR0281P1ZF
</t>
  </si>
  <si>
    <t>GST to be paid by Consignor under Reverse Charge Mechanism (RCM) as per GST</t>
  </si>
  <si>
    <t>Thanking you for your business.
ATC LOGISTICS</t>
  </si>
  <si>
    <t>HML</t>
  </si>
  <si>
    <t>DESTINATION</t>
  </si>
  <si>
    <t>Declaration � Kindly verify and confirm.</t>
  </si>
  <si>
    <t>(RUPEES SEVEN THOUSAND SEVEN HUNDRED THIRTY TWO ONLY)</t>
  </si>
  <si>
    <t>Bill DATE: 31/05/2025
Bill NO : 815
TotalAmount : 7732.00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</si>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</sst>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76200</xdr:rowOff>
    </xdr:from>
    <xdr:to>
      <xdr:col>7</xdr:col>
      <xdr:colOff>152401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6" y="76200"/>
          <a:ext cx="430530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LOGISTICS/ATC-2025-26/ATC%20QUOTATION-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4">
          <cell r="B4" t="str">
            <v>DESTINATION</v>
          </cell>
          <cell r="C4" t="str">
            <v>PRV RATE / KG</v>
          </cell>
          <cell r="D4" t="str">
            <v>NEW RATE / KG</v>
          </cell>
        </row>
        <row r="5">
          <cell r="B5" t="str">
            <v>BHADRAK</v>
          </cell>
          <cell r="C5">
            <v>1.2100000000000002</v>
          </cell>
          <cell r="D5">
            <v>1.3</v>
          </cell>
        </row>
        <row r="6">
          <cell r="B6" t="str">
            <v>BERHAMPUR</v>
          </cell>
          <cell r="C6">
            <v>1.52</v>
          </cell>
          <cell r="D6">
            <v>1.63</v>
          </cell>
        </row>
        <row r="7">
          <cell r="B7" t="str">
            <v>BINKA</v>
          </cell>
          <cell r="C7">
            <v>1.6</v>
          </cell>
          <cell r="D7">
            <v>1.72</v>
          </cell>
        </row>
        <row r="8">
          <cell r="B8" t="str">
            <v>SAMBALPUR</v>
          </cell>
          <cell r="C8">
            <v>1.6</v>
          </cell>
          <cell r="D8">
            <v>1.72</v>
          </cell>
        </row>
        <row r="9">
          <cell r="B9" t="str">
            <v>BARAGARH</v>
          </cell>
          <cell r="C9">
            <v>1.74</v>
          </cell>
          <cell r="D9">
            <v>1.87</v>
          </cell>
        </row>
        <row r="10">
          <cell r="B10" t="str">
            <v>BARIPADA</v>
          </cell>
          <cell r="C10">
            <v>1.82</v>
          </cell>
          <cell r="D10">
            <v>1.96</v>
          </cell>
        </row>
        <row r="11">
          <cell r="B11" t="str">
            <v>JHARSUGUDA</v>
          </cell>
          <cell r="C11">
            <v>1.82</v>
          </cell>
          <cell r="D11">
            <v>1.96</v>
          </cell>
        </row>
        <row r="12">
          <cell r="B12" t="str">
            <v>ROURKELA</v>
          </cell>
          <cell r="C12">
            <v>1.82</v>
          </cell>
          <cell r="D12">
            <v>1.96</v>
          </cell>
        </row>
        <row r="13">
          <cell r="B13" t="str">
            <v>CHHATRAPUR</v>
          </cell>
          <cell r="C13">
            <v>2.1800000000000002</v>
          </cell>
          <cell r="D13">
            <v>2.34</v>
          </cell>
        </row>
        <row r="14">
          <cell r="B14" t="str">
            <v>BISRA</v>
          </cell>
          <cell r="C14">
            <v>2.75</v>
          </cell>
          <cell r="D14">
            <v>2.96</v>
          </cell>
        </row>
        <row r="15">
          <cell r="B15" t="str">
            <v>BOLANGIR</v>
          </cell>
          <cell r="C15">
            <v>3.03</v>
          </cell>
          <cell r="D15">
            <v>3.26</v>
          </cell>
        </row>
        <row r="16">
          <cell r="B16" t="str">
            <v>KEONJHAR</v>
          </cell>
          <cell r="C16">
            <v>3.03</v>
          </cell>
          <cell r="D16">
            <v>3.26</v>
          </cell>
        </row>
        <row r="17">
          <cell r="B17" t="str">
            <v>BHAWANIPATNA</v>
          </cell>
          <cell r="C17">
            <v>3.12</v>
          </cell>
          <cell r="D17">
            <v>3.35</v>
          </cell>
        </row>
        <row r="18">
          <cell r="B18" t="str">
            <v>KANTABANJI</v>
          </cell>
          <cell r="C18">
            <v>3.12</v>
          </cell>
          <cell r="D18">
            <v>3.35</v>
          </cell>
        </row>
        <row r="19">
          <cell r="B19" t="str">
            <v>RAYAGADA</v>
          </cell>
          <cell r="C19">
            <v>3.27</v>
          </cell>
          <cell r="D19">
            <v>3.52</v>
          </cell>
        </row>
        <row r="20">
          <cell r="B20" t="str">
            <v>MANGALPUR</v>
          </cell>
          <cell r="C20">
            <v>3.63</v>
          </cell>
          <cell r="D20">
            <v>3.9</v>
          </cell>
        </row>
        <row r="21">
          <cell r="B21" t="str">
            <v>JEYPORE</v>
          </cell>
          <cell r="C21">
            <v>3.92</v>
          </cell>
          <cell r="D21">
            <v>4.21</v>
          </cell>
        </row>
        <row r="22">
          <cell r="B22" t="str">
            <v>SIMILIGUIDA</v>
          </cell>
          <cell r="C22">
            <v>3.92</v>
          </cell>
          <cell r="D22">
            <v>4.21</v>
          </cell>
        </row>
        <row r="23">
          <cell r="B23" t="str">
            <v>KESINGA</v>
          </cell>
          <cell r="C23">
            <v>3.93</v>
          </cell>
          <cell r="D23">
            <v>4.22</v>
          </cell>
        </row>
        <row r="24">
          <cell r="B24" t="str">
            <v>NOWRANGPUR</v>
          </cell>
          <cell r="C24">
            <v>4.07</v>
          </cell>
          <cell r="D24">
            <v>4.38</v>
          </cell>
        </row>
        <row r="25">
          <cell r="B25" t="str">
            <v>KORAPUT</v>
          </cell>
          <cell r="C25">
            <v>4.1399999999999997</v>
          </cell>
          <cell r="D25">
            <v>4.45</v>
          </cell>
        </row>
        <row r="26">
          <cell r="B26" t="str">
            <v>JUNAGARH</v>
          </cell>
          <cell r="C26">
            <v>4.3600000000000003</v>
          </cell>
          <cell r="D26">
            <v>4.6900000000000004</v>
          </cell>
        </row>
        <row r="27">
          <cell r="B27" t="str">
            <v>BINJHARPUR</v>
          </cell>
          <cell r="C27">
            <v>4.84</v>
          </cell>
          <cell r="D27">
            <v>5.2</v>
          </cell>
        </row>
        <row r="28">
          <cell r="B28" t="str">
            <v>BAHANAGA</v>
          </cell>
          <cell r="C28">
            <v>4.84</v>
          </cell>
          <cell r="D28">
            <v>5.2</v>
          </cell>
        </row>
        <row r="29">
          <cell r="B29" t="str">
            <v>MALKANGIRI</v>
          </cell>
          <cell r="C29">
            <v>5.45</v>
          </cell>
          <cell r="D29">
            <v>5.86</v>
          </cell>
        </row>
        <row r="30">
          <cell r="B30" t="str">
            <v>KOTPAD</v>
          </cell>
          <cell r="C30">
            <v>5.74</v>
          </cell>
          <cell r="D30">
            <v>6.17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R21" sqref="R21"/>
    </sheetView>
  </sheetViews>
  <sheetFormatPr defaultRowHeight="15"/>
  <cols>
    <col min="1" max="1" width="3.7109375" customWidth="1"/>
    <col min="2" max="2" width="10" customWidth="1"/>
    <col min="3" max="3" width="10.140625" bestFit="1" customWidth="1"/>
    <col min="4" max="4" width="7.85546875" customWidth="1"/>
    <col min="5" max="5" width="5.7109375" bestFit="1" customWidth="1"/>
    <col min="6" max="6" width="13.5703125" customWidth="1"/>
    <col min="7" max="7" width="10.7109375" customWidth="1"/>
    <col min="8" max="8" width="5.42578125" bestFit="1" customWidth="1"/>
    <col min="9" max="9" width="7.140625" bestFit="1" customWidth="1"/>
    <col min="10" max="10" width="6.42578125" customWidth="1"/>
    <col min="11" max="11" width="6.5703125" customWidth="1"/>
    <col min="12" max="12" width="8" customWidth="1"/>
    <col min="13" max="13" width="7.140625" customWidth="1"/>
    <col min="14" max="14" width="8.28515625" customWidth="1"/>
  </cols>
  <sheetData>
    <row r="1" spans="1:14" s="4" customFormat="1" ht="90" customHeight="1">
      <c r="A1" s="10"/>
      <c r="B1" s="11"/>
      <c r="C1" s="11"/>
      <c r="D1" s="11"/>
      <c r="E1" s="11"/>
      <c r="F1" s="11"/>
      <c r="G1" s="11"/>
      <c r="H1" s="12"/>
      <c r="I1" s="9" t="s">
        <v>43</v>
      </c>
      <c r="J1" s="9"/>
      <c r="K1" s="9"/>
      <c r="L1" s="9"/>
      <c r="M1" s="9"/>
      <c r="N1" s="9"/>
    </row>
    <row r="2" spans="1:14" s="4" customFormat="1" ht="90" customHeight="1">
      <c r="A2" s="10" t="s">
        <v>44</v>
      </c>
      <c r="B2" s="11"/>
      <c r="C2" s="11"/>
      <c r="D2" s="11"/>
      <c r="E2" s="11"/>
      <c r="F2" s="11"/>
      <c r="G2" s="11"/>
      <c r="H2" s="12"/>
      <c r="I2" s="9" t="s">
        <v>51</v>
      </c>
      <c r="J2" s="9"/>
      <c r="K2" s="9"/>
      <c r="L2" s="9"/>
      <c r="M2" s="9"/>
      <c r="N2" s="9"/>
    </row>
    <row r="3" spans="1:14" s="17" customFormat="1">
      <c r="A3" s="2" t="s">
        <v>22</v>
      </c>
      <c r="B3" s="2" t="s">
        <v>23</v>
      </c>
      <c r="C3" s="2" t="s">
        <v>24</v>
      </c>
      <c r="D3" s="2" t="s">
        <v>25</v>
      </c>
      <c r="E3" s="8" t="s">
        <v>26</v>
      </c>
      <c r="F3" s="2" t="s">
        <v>48</v>
      </c>
      <c r="G3" s="2" t="s">
        <v>28</v>
      </c>
      <c r="H3" s="2" t="s">
        <v>27</v>
      </c>
      <c r="I3" s="8" t="s">
        <v>38</v>
      </c>
      <c r="J3" s="2" t="s">
        <v>39</v>
      </c>
      <c r="K3" s="2" t="s">
        <v>47</v>
      </c>
      <c r="L3" s="2" t="s">
        <v>40</v>
      </c>
      <c r="M3" s="2" t="s">
        <v>41</v>
      </c>
      <c r="N3" s="2" t="s">
        <v>52</v>
      </c>
    </row>
    <row r="4" spans="1:14">
      <c r="A4" s="16">
        <v>1</v>
      </c>
      <c r="B4" s="1" t="s">
        <v>0</v>
      </c>
      <c r="C4" s="1" t="s">
        <v>29</v>
      </c>
      <c r="D4" s="1" t="s">
        <v>1</v>
      </c>
      <c r="E4" s="1" t="s">
        <v>21</v>
      </c>
      <c r="F4" s="1" t="s">
        <v>16</v>
      </c>
      <c r="G4" s="1" t="s">
        <v>2</v>
      </c>
      <c r="H4" s="1">
        <v>8</v>
      </c>
      <c r="I4" s="1">
        <f t="shared" ref="I4:I12" si="0">H4*60</f>
        <v>480</v>
      </c>
      <c r="J4" s="1">
        <f>VLOOKUP(F4,'[1]RALSON INDIA LIMITED'!$B$4:$D$31,3,FALSE)</f>
        <v>2.34</v>
      </c>
      <c r="K4" s="7">
        <f t="shared" ref="K4:K12" si="1">H4*2</f>
        <v>16</v>
      </c>
      <c r="L4" s="7">
        <f t="shared" ref="L4:L12" si="2">H4*8</f>
        <v>64</v>
      </c>
      <c r="M4" s="7">
        <v>30</v>
      </c>
      <c r="N4" s="7">
        <f>I4*J4+K4+L4+M4</f>
        <v>1233.1999999999998</v>
      </c>
    </row>
    <row r="5" spans="1:14">
      <c r="A5" s="16">
        <v>2</v>
      </c>
      <c r="B5" s="1" t="s">
        <v>0</v>
      </c>
      <c r="C5" s="1" t="s">
        <v>30</v>
      </c>
      <c r="D5" s="1" t="s">
        <v>3</v>
      </c>
      <c r="E5" s="1" t="s">
        <v>21</v>
      </c>
      <c r="F5" s="1" t="s">
        <v>16</v>
      </c>
      <c r="G5" s="1" t="s">
        <v>2</v>
      </c>
      <c r="H5" s="1">
        <v>4</v>
      </c>
      <c r="I5" s="1">
        <f t="shared" si="0"/>
        <v>240</v>
      </c>
      <c r="J5" s="1">
        <f>VLOOKUP(F5,'[1]RALSON INDIA LIMITED'!$B$4:$D$31,3,FALSE)</f>
        <v>2.34</v>
      </c>
      <c r="K5" s="7">
        <f t="shared" si="1"/>
        <v>8</v>
      </c>
      <c r="L5" s="7">
        <f t="shared" si="2"/>
        <v>32</v>
      </c>
      <c r="M5" s="7">
        <v>30</v>
      </c>
      <c r="N5" s="7">
        <f t="shared" ref="N5:N12" si="3">I5*J5+K5+L5+M5</f>
        <v>631.59999999999991</v>
      </c>
    </row>
    <row r="6" spans="1:14">
      <c r="A6" s="16">
        <v>3</v>
      </c>
      <c r="B6" s="1" t="s">
        <v>0</v>
      </c>
      <c r="C6" s="1" t="s">
        <v>31</v>
      </c>
      <c r="D6" s="1" t="s">
        <v>4</v>
      </c>
      <c r="E6" s="1" t="s">
        <v>21</v>
      </c>
      <c r="F6" s="1" t="s">
        <v>16</v>
      </c>
      <c r="G6" s="1" t="s">
        <v>2</v>
      </c>
      <c r="H6" s="1">
        <v>6</v>
      </c>
      <c r="I6" s="1">
        <f t="shared" si="0"/>
        <v>360</v>
      </c>
      <c r="J6" s="1">
        <f>VLOOKUP(F6,'[1]RALSON INDIA LIMITED'!$B$4:$D$31,3,FALSE)</f>
        <v>2.34</v>
      </c>
      <c r="K6" s="7">
        <f t="shared" si="1"/>
        <v>12</v>
      </c>
      <c r="L6" s="7">
        <f t="shared" si="2"/>
        <v>48</v>
      </c>
      <c r="M6" s="7">
        <v>30</v>
      </c>
      <c r="N6" s="7">
        <f t="shared" si="3"/>
        <v>932.4</v>
      </c>
    </row>
    <row r="7" spans="1:14">
      <c r="A7" s="16">
        <v>4</v>
      </c>
      <c r="B7" s="1" t="s">
        <v>0</v>
      </c>
      <c r="C7" s="1" t="s">
        <v>32</v>
      </c>
      <c r="D7" s="1" t="s">
        <v>9</v>
      </c>
      <c r="E7" s="1" t="s">
        <v>21</v>
      </c>
      <c r="F7" s="1" t="s">
        <v>18</v>
      </c>
      <c r="G7" s="1" t="s">
        <v>2</v>
      </c>
      <c r="H7" s="1">
        <v>3</v>
      </c>
      <c r="I7" s="1">
        <f t="shared" si="0"/>
        <v>180</v>
      </c>
      <c r="J7" s="1">
        <f>VLOOKUP(F7,'[1]RALSON INDIA LIMITED'!$B$4:$D$31,3,FALSE)</f>
        <v>1.96</v>
      </c>
      <c r="K7" s="7">
        <f t="shared" si="1"/>
        <v>6</v>
      </c>
      <c r="L7" s="7">
        <f t="shared" si="2"/>
        <v>24</v>
      </c>
      <c r="M7" s="7">
        <v>30</v>
      </c>
      <c r="N7" s="7">
        <f t="shared" si="3"/>
        <v>412.8</v>
      </c>
    </row>
    <row r="8" spans="1:14">
      <c r="A8" s="16">
        <v>5</v>
      </c>
      <c r="B8" s="1" t="s">
        <v>0</v>
      </c>
      <c r="C8" s="1" t="s">
        <v>33</v>
      </c>
      <c r="D8" s="1" t="s">
        <v>10</v>
      </c>
      <c r="E8" s="1" t="s">
        <v>21</v>
      </c>
      <c r="F8" s="1" t="s">
        <v>19</v>
      </c>
      <c r="G8" s="1" t="s">
        <v>11</v>
      </c>
      <c r="H8" s="1">
        <v>7</v>
      </c>
      <c r="I8" s="1">
        <f t="shared" si="0"/>
        <v>420</v>
      </c>
      <c r="J8" s="1">
        <f>VLOOKUP(F8,'[1]RALSON INDIA LIMITED'!$B$4:$D$31,3,FALSE)</f>
        <v>1.96</v>
      </c>
      <c r="K8" s="7">
        <f t="shared" si="1"/>
        <v>14</v>
      </c>
      <c r="L8" s="7">
        <f t="shared" si="2"/>
        <v>56</v>
      </c>
      <c r="M8" s="7">
        <v>30</v>
      </c>
      <c r="N8" s="7">
        <f t="shared" si="3"/>
        <v>923.19999999999993</v>
      </c>
    </row>
    <row r="9" spans="1:14">
      <c r="A9" s="16">
        <v>6</v>
      </c>
      <c r="B9" s="1" t="s">
        <v>0</v>
      </c>
      <c r="C9" s="1" t="s">
        <v>34</v>
      </c>
      <c r="D9" s="1" t="s">
        <v>14</v>
      </c>
      <c r="E9" s="1" t="s">
        <v>21</v>
      </c>
      <c r="F9" s="1" t="s">
        <v>20</v>
      </c>
      <c r="G9" s="1" t="s">
        <v>15</v>
      </c>
      <c r="H9" s="1">
        <v>1</v>
      </c>
      <c r="I9" s="1">
        <f t="shared" si="0"/>
        <v>60</v>
      </c>
      <c r="J9" s="1">
        <f>VLOOKUP(F9,'[1]RALSON INDIA LIMITED'!$B$4:$D$31,3,FALSE)</f>
        <v>1.72</v>
      </c>
      <c r="K9" s="7">
        <f t="shared" si="1"/>
        <v>2</v>
      </c>
      <c r="L9" s="7">
        <f t="shared" si="2"/>
        <v>8</v>
      </c>
      <c r="M9" s="7">
        <v>30</v>
      </c>
      <c r="N9" s="7">
        <f t="shared" si="3"/>
        <v>143.19999999999999</v>
      </c>
    </row>
    <row r="10" spans="1:14">
      <c r="A10" s="16">
        <v>7</v>
      </c>
      <c r="B10" s="1" t="s">
        <v>12</v>
      </c>
      <c r="C10" s="1" t="s">
        <v>35</v>
      </c>
      <c r="D10" s="1" t="s">
        <v>13</v>
      </c>
      <c r="E10" s="1" t="s">
        <v>21</v>
      </c>
      <c r="F10" s="1" t="s">
        <v>16</v>
      </c>
      <c r="G10" s="1" t="s">
        <v>2</v>
      </c>
      <c r="H10" s="1">
        <v>7</v>
      </c>
      <c r="I10" s="1">
        <f t="shared" si="0"/>
        <v>420</v>
      </c>
      <c r="J10" s="1">
        <f>VLOOKUP(F10,'[1]RALSON INDIA LIMITED'!$B$4:$D$31,3,FALSE)</f>
        <v>2.34</v>
      </c>
      <c r="K10" s="7">
        <f t="shared" si="1"/>
        <v>14</v>
      </c>
      <c r="L10" s="7">
        <f t="shared" si="2"/>
        <v>56</v>
      </c>
      <c r="M10" s="7">
        <v>30</v>
      </c>
      <c r="N10" s="7">
        <f t="shared" si="3"/>
        <v>1082.8</v>
      </c>
    </row>
    <row r="11" spans="1:14">
      <c r="A11" s="16">
        <v>8</v>
      </c>
      <c r="B11" s="1" t="s">
        <v>5</v>
      </c>
      <c r="C11" s="1" t="s">
        <v>36</v>
      </c>
      <c r="D11" s="1" t="s">
        <v>6</v>
      </c>
      <c r="E11" s="1" t="s">
        <v>21</v>
      </c>
      <c r="F11" s="1" t="s">
        <v>17</v>
      </c>
      <c r="G11" s="1" t="s">
        <v>2</v>
      </c>
      <c r="H11" s="1">
        <v>5</v>
      </c>
      <c r="I11" s="1">
        <f t="shared" si="0"/>
        <v>300</v>
      </c>
      <c r="J11" s="1">
        <f>VLOOKUP(F11,'[1]RALSON INDIA LIMITED'!$B$4:$D$31,3,FALSE)</f>
        <v>4.6900000000000004</v>
      </c>
      <c r="K11" s="7">
        <f t="shared" si="1"/>
        <v>10</v>
      </c>
      <c r="L11" s="7">
        <f t="shared" si="2"/>
        <v>40</v>
      </c>
      <c r="M11" s="7">
        <v>30</v>
      </c>
      <c r="N11" s="7">
        <f t="shared" si="3"/>
        <v>1487.0000000000002</v>
      </c>
    </row>
    <row r="12" spans="1:14">
      <c r="A12" s="16">
        <v>9</v>
      </c>
      <c r="B12" s="1" t="s">
        <v>7</v>
      </c>
      <c r="C12" s="1" t="s">
        <v>37</v>
      </c>
      <c r="D12" s="1" t="s">
        <v>8</v>
      </c>
      <c r="E12" s="1" t="s">
        <v>21</v>
      </c>
      <c r="F12" s="3" t="s">
        <v>42</v>
      </c>
      <c r="G12" s="1" t="s">
        <v>2</v>
      </c>
      <c r="H12" s="1">
        <v>7</v>
      </c>
      <c r="I12" s="1">
        <f t="shared" si="0"/>
        <v>420</v>
      </c>
      <c r="J12" s="1">
        <f>VLOOKUP(F12,'[1]RALSON INDIA LIMITED'!$B$4:$D$31,3,FALSE)</f>
        <v>1.87</v>
      </c>
      <c r="K12" s="7">
        <f t="shared" si="1"/>
        <v>14</v>
      </c>
      <c r="L12" s="7">
        <f t="shared" si="2"/>
        <v>56</v>
      </c>
      <c r="M12" s="7">
        <v>30</v>
      </c>
      <c r="N12" s="7">
        <f t="shared" si="3"/>
        <v>885.40000000000009</v>
      </c>
    </row>
    <row r="13" spans="1:14" s="4" customFormat="1">
      <c r="A13" s="13" t="s">
        <v>50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5">
        <f>ROUND(SUM(N4:N12),0)</f>
        <v>7732</v>
      </c>
    </row>
    <row r="14" spans="1:14" s="4" customFormat="1" ht="15" customHeight="1">
      <c r="A14" s="20" t="s">
        <v>45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2"/>
    </row>
    <row r="15" spans="1:14" s="4" customFormat="1" ht="15" customHeight="1">
      <c r="A15" s="20" t="s">
        <v>49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2"/>
    </row>
    <row r="16" spans="1:14" s="4" customFormat="1" ht="30" customHeight="1">
      <c r="A16" s="23" t="s">
        <v>46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6"/>
    </row>
    <row r="17" spans="8:17">
      <c r="H17" s="2">
        <f>SUM(H4:H12)</f>
        <v>48</v>
      </c>
      <c r="I17" s="2">
        <f>SUM(I4:I12)</f>
        <v>2880</v>
      </c>
    </row>
    <row r="19" spans="8:17">
      <c r="Q19" s="4"/>
    </row>
    <row r="20" spans="8:17">
      <c r="Q20" s="4"/>
    </row>
  </sheetData>
  <sortState ref="B4:N12">
    <sortCondition ref="B4"/>
  </sortState>
  <mergeCells count="8">
    <mergeCell ref="A16:M16"/>
    <mergeCell ref="A1:H1"/>
    <mergeCell ref="I1:N1"/>
    <mergeCell ref="A2:H2"/>
    <mergeCell ref="I2:N2"/>
    <mergeCell ref="A13:M13"/>
    <mergeCell ref="A14:N14"/>
    <mergeCell ref="A15:N15"/>
  </mergeCells>
  <conditionalFormatting sqref="C1:C2">
    <cfRule type="duplicateValues" dxfId="1" priority="2"/>
  </conditionalFormatting>
  <conditionalFormatting sqref="C13">
    <cfRule type="duplicateValues" dxfId="0" priority="1"/>
  </conditionalFormatting>
  <pageMargins left="0.23622047244094491" right="0.15748031496062992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2025-07-03T10:14:59Z</cp:lastPrinted>
  <dcterms:created xsi:type="dcterms:W3CDTF">2025-06-05T07:44:46Z</dcterms:created>
  <dcterms:modified xsi:type="dcterms:W3CDTF">2025-07-03T10:14:59Z</dcterms:modified>
</cp:coreProperties>
</file>