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Sheet1!$A$7:$O$170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I168" i="1"/>
  <c r="H168"/>
  <c r="G168"/>
  <c r="L166"/>
  <c r="K166"/>
  <c r="L165"/>
  <c r="L164"/>
  <c r="L163"/>
  <c r="L162"/>
  <c r="L161"/>
  <c r="K161"/>
  <c r="L160"/>
  <c r="K160"/>
  <c r="L159"/>
  <c r="K159"/>
  <c r="L158"/>
  <c r="K158"/>
  <c r="L157"/>
  <c r="L156"/>
  <c r="L155"/>
  <c r="L154"/>
  <c r="K154"/>
  <c r="L153"/>
  <c r="K153"/>
  <c r="L152"/>
  <c r="K152"/>
  <c r="L151"/>
  <c r="K151"/>
  <c r="L150"/>
  <c r="L149"/>
  <c r="L148"/>
  <c r="L147"/>
  <c r="L146"/>
  <c r="K146"/>
  <c r="L145"/>
  <c r="L144"/>
  <c r="L143"/>
  <c r="L142"/>
  <c r="K142"/>
  <c r="L141"/>
  <c r="K141"/>
  <c r="L140"/>
  <c r="L139"/>
  <c r="L138"/>
  <c r="A138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L137"/>
  <c r="K137"/>
  <c r="L136"/>
  <c r="L135"/>
  <c r="L134"/>
  <c r="L133"/>
  <c r="L132"/>
  <c r="L131"/>
  <c r="L130"/>
  <c r="K130"/>
  <c r="L129"/>
  <c r="K129"/>
  <c r="L128"/>
  <c r="K128"/>
  <c r="L127"/>
  <c r="K127"/>
  <c r="L126"/>
  <c r="K126"/>
  <c r="L125"/>
  <c r="K125"/>
  <c r="L124"/>
  <c r="L123"/>
  <c r="L122"/>
  <c r="L121"/>
  <c r="L120"/>
  <c r="L119"/>
  <c r="M119" s="1"/>
  <c r="L118"/>
  <c r="K118"/>
  <c r="L117"/>
  <c r="K117"/>
  <c r="L116"/>
  <c r="K116"/>
  <c r="L115"/>
  <c r="K115"/>
  <c r="L114"/>
  <c r="K114"/>
  <c r="M113"/>
  <c r="L112"/>
  <c r="M112" s="1"/>
  <c r="L111"/>
  <c r="L110"/>
  <c r="L109"/>
  <c r="L108"/>
  <c r="L107"/>
  <c r="K107"/>
  <c r="L106"/>
  <c r="L105"/>
  <c r="L104"/>
  <c r="K104"/>
  <c r="L103"/>
  <c r="K103"/>
  <c r="A103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L102"/>
  <c r="K102"/>
  <c r="L101"/>
  <c r="L100"/>
  <c r="A100"/>
  <c r="A101" s="1"/>
  <c r="L99"/>
  <c r="L98"/>
  <c r="L97"/>
  <c r="L96"/>
  <c r="A96"/>
  <c r="A97" s="1"/>
  <c r="A98" s="1"/>
  <c r="L95"/>
  <c r="L94"/>
  <c r="L93"/>
  <c r="L92"/>
  <c r="L91"/>
  <c r="L90"/>
  <c r="L89"/>
  <c r="L88"/>
  <c r="K88"/>
  <c r="L87"/>
  <c r="K87"/>
  <c r="L86"/>
  <c r="K86"/>
  <c r="L85"/>
  <c r="K85"/>
  <c r="L84"/>
  <c r="K84"/>
  <c r="L83"/>
  <c r="K83"/>
  <c r="L82"/>
  <c r="L81"/>
  <c r="L80"/>
  <c r="L79"/>
  <c r="K79"/>
  <c r="L78"/>
  <c r="K78"/>
  <c r="L77"/>
  <c r="L76"/>
  <c r="L75"/>
  <c r="K75"/>
  <c r="L74"/>
  <c r="K74"/>
  <c r="L73"/>
  <c r="K73"/>
  <c r="L72"/>
  <c r="L71"/>
  <c r="A7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L70"/>
  <c r="M69"/>
  <c r="L68"/>
  <c r="L67"/>
  <c r="L66"/>
  <c r="L65"/>
  <c r="L64"/>
  <c r="L63"/>
  <c r="L62"/>
  <c r="L61"/>
  <c r="L60"/>
  <c r="L59"/>
  <c r="L58"/>
  <c r="L57"/>
  <c r="K57"/>
  <c r="L56"/>
  <c r="K56"/>
  <c r="L55"/>
  <c r="K55"/>
  <c r="L54"/>
  <c r="L53"/>
  <c r="L52"/>
  <c r="L51"/>
  <c r="K51"/>
  <c r="L50"/>
  <c r="K50"/>
  <c r="L49"/>
  <c r="L48"/>
  <c r="L47"/>
  <c r="K47"/>
  <c r="L46"/>
  <c r="K46"/>
  <c r="L45"/>
  <c r="K45"/>
  <c r="L44"/>
  <c r="L43"/>
  <c r="L42"/>
  <c r="L41"/>
  <c r="K41"/>
  <c r="K40"/>
  <c r="M40" s="1"/>
  <c r="L39"/>
  <c r="L38"/>
  <c r="L37"/>
  <c r="L36"/>
  <c r="L35"/>
  <c r="L34"/>
  <c r="L33"/>
  <c r="L32"/>
  <c r="K32"/>
  <c r="L31"/>
  <c r="K31"/>
  <c r="L30"/>
  <c r="K30"/>
  <c r="L29"/>
  <c r="K29"/>
  <c r="M27"/>
  <c r="L26"/>
  <c r="L25"/>
  <c r="L24"/>
  <c r="K24"/>
  <c r="L23"/>
  <c r="K23"/>
  <c r="L22"/>
  <c r="M22" s="1"/>
  <c r="L21"/>
  <c r="L20"/>
  <c r="L19"/>
  <c r="L18"/>
  <c r="L17"/>
  <c r="K17"/>
  <c r="L16"/>
  <c r="M16" s="1"/>
  <c r="L15"/>
  <c r="L14"/>
  <c r="L13"/>
  <c r="M13" s="1"/>
  <c r="L12"/>
  <c r="K12"/>
  <c r="L11"/>
  <c r="K11"/>
  <c r="L10"/>
  <c r="K10"/>
  <c r="L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L8"/>
  <c r="M8" l="1"/>
  <c r="M14"/>
  <c r="M48"/>
  <c r="M105"/>
  <c r="M126"/>
  <c r="M161"/>
  <c r="M114"/>
  <c r="M118"/>
  <c r="M125"/>
  <c r="M127"/>
  <c r="M128"/>
  <c r="M154"/>
  <c r="M160"/>
  <c r="M130"/>
  <c r="M153"/>
  <c r="M50"/>
  <c r="M133"/>
  <c r="M152"/>
  <c r="M155"/>
  <c r="M164"/>
  <c r="M52"/>
  <c r="M79"/>
  <c r="M99"/>
  <c r="M115"/>
  <c r="M117"/>
  <c r="M141"/>
  <c r="M18"/>
  <c r="M158"/>
  <c r="M24"/>
  <c r="M36"/>
  <c r="M58"/>
  <c r="M42"/>
  <c r="M65"/>
  <c r="M70"/>
  <c r="M78"/>
  <c r="M83"/>
  <c r="M85"/>
  <c r="M87"/>
  <c r="M89"/>
  <c r="M93"/>
  <c r="M104"/>
  <c r="M138"/>
  <c r="M143"/>
  <c r="M159"/>
  <c r="M162"/>
  <c r="M142"/>
  <c r="M116"/>
  <c r="M129"/>
  <c r="M137"/>
  <c r="M147"/>
  <c r="M151"/>
  <c r="M12"/>
  <c r="M20"/>
  <c r="M32"/>
  <c r="M47"/>
  <c r="M57"/>
  <c r="M73"/>
  <c r="M17"/>
  <c r="M23"/>
  <c r="M41"/>
  <c r="M51"/>
  <c r="M86"/>
  <c r="M95"/>
  <c r="M11"/>
  <c r="M29"/>
  <c r="M31"/>
  <c r="M33"/>
  <c r="M46"/>
  <c r="M56"/>
  <c r="M74"/>
  <c r="M76"/>
  <c r="M80"/>
  <c r="M107"/>
  <c r="M123"/>
  <c r="M131"/>
  <c r="M166"/>
  <c r="M55"/>
  <c r="M102"/>
  <c r="M10"/>
  <c r="M30"/>
  <c r="M38"/>
  <c r="M45"/>
  <c r="M75"/>
  <c r="M108"/>
  <c r="M25"/>
  <c r="M62"/>
  <c r="M84"/>
  <c r="M88"/>
  <c r="M103"/>
  <c r="M120"/>
  <c r="M146"/>
  <c r="M149"/>
  <c r="M167" l="1"/>
</calcChain>
</file>

<file path=xl/sharedStrings.xml><?xml version="1.0" encoding="utf-8"?>
<sst xmlns="http://schemas.openxmlformats.org/spreadsheetml/2006/main" count="711" uniqueCount="381">
  <si>
    <t>GSTIN : 21AGHPB9356M1Z9</t>
  </si>
  <si>
    <t>Thanking You…</t>
  </si>
  <si>
    <t>For PRAGATI LOGISTICS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</si>
  <si>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</si>
  <si>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</si>
  <si>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</si>
  <si>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</si>
  <si>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HSN CODE: 996791</t>
  </si>
  <si>
    <t>M/S PRERANA UDYOG.</t>
  </si>
  <si>
    <t>GSTIN : 19ADUPB6376K1ZT</t>
  </si>
  <si>
    <t>KINDLY ,VERIFY &amp; CONFIRM US  WITHIN 7 DAYS.</t>
  </si>
  <si>
    <t>SL.</t>
  </si>
  <si>
    <t>DATE</t>
  </si>
  <si>
    <t>LR NO.</t>
  </si>
  <si>
    <t>INV. NO.</t>
  </si>
  <si>
    <t>DESTINATION</t>
  </si>
  <si>
    <t>CASE</t>
  </si>
  <si>
    <t>WEIGHT</t>
  </si>
  <si>
    <t>LITER</t>
  </si>
  <si>
    <t>RATE</t>
  </si>
  <si>
    <t>CTC</t>
  </si>
  <si>
    <t>FIX</t>
  </si>
  <si>
    <t>RAGHUNATHPUR</t>
  </si>
  <si>
    <t>BHUBANESWAR</t>
  </si>
  <si>
    <t>PATIA</t>
  </si>
  <si>
    <t>RAMNAGAR</t>
  </si>
  <si>
    <t>PHULNAKHARA</t>
  </si>
  <si>
    <t>BARAMUNDA</t>
  </si>
  <si>
    <t>NUAGAON</t>
  </si>
  <si>
    <t>RUDRAPUR</t>
  </si>
  <si>
    <t>SATYANAGAR</t>
  </si>
  <si>
    <t>JAGATPUR</t>
  </si>
  <si>
    <t>NAYAPALI</t>
  </si>
  <si>
    <t>BOMIKHAL</t>
  </si>
  <si>
    <t>CHANDRASEKHARPUR</t>
  </si>
  <si>
    <t xml:space="preserve">CDA </t>
  </si>
  <si>
    <t>JATNI</t>
  </si>
  <si>
    <t>SAHID NAGAR</t>
  </si>
  <si>
    <t>TO/</t>
  </si>
  <si>
    <t>HAWRAH/ WEST BENGAL</t>
  </si>
  <si>
    <t>MONTH   : MARCH, 2022.</t>
  </si>
  <si>
    <t>BILL DATE : 31/03/2022</t>
  </si>
  <si>
    <t xml:space="preserve">FROM </t>
  </si>
  <si>
    <t>FREIGHT AMT.</t>
  </si>
  <si>
    <t xml:space="preserve">UNLOADING </t>
  </si>
  <si>
    <t>TOTAL FREIGHT</t>
  </si>
  <si>
    <t>REMARKS</t>
  </si>
  <si>
    <t>P1831</t>
  </si>
  <si>
    <t>I681215261</t>
  </si>
  <si>
    <t>P1832</t>
  </si>
  <si>
    <t>I681215260/I681215262</t>
  </si>
  <si>
    <t>P1833</t>
  </si>
  <si>
    <t>I681215274/I681215257/I681560797</t>
  </si>
  <si>
    <t>P1834</t>
  </si>
  <si>
    <t>I681215275/I681215268</t>
  </si>
  <si>
    <t>P1835</t>
  </si>
  <si>
    <t>I681215279/I681215264/I681215251</t>
  </si>
  <si>
    <t>P1836</t>
  </si>
  <si>
    <t>I681215237/I681215241</t>
  </si>
  <si>
    <t>SAILASHREE VIHAR</t>
  </si>
  <si>
    <t>P1837</t>
  </si>
  <si>
    <t>I681215250</t>
  </si>
  <si>
    <t>P1838</t>
  </si>
  <si>
    <t>I681215278</t>
  </si>
  <si>
    <t>P1839</t>
  </si>
  <si>
    <t>I681215254</t>
  </si>
  <si>
    <t>P1840</t>
  </si>
  <si>
    <t>I681215239/5242</t>
  </si>
  <si>
    <t>P1841</t>
  </si>
  <si>
    <t>I681215294</t>
  </si>
  <si>
    <t>P1842</t>
  </si>
  <si>
    <t>I681215289/I681215288</t>
  </si>
  <si>
    <t>MANCHESWAR</t>
  </si>
  <si>
    <t>P1844</t>
  </si>
  <si>
    <t>I681215297</t>
  </si>
  <si>
    <t>BANIBIHAR (BBSR)</t>
  </si>
  <si>
    <t>P1845</t>
  </si>
  <si>
    <t>I731231860/I731231487/I731231984</t>
  </si>
  <si>
    <t>P1846</t>
  </si>
  <si>
    <t>I731231827/I681215158/I681560800</t>
  </si>
  <si>
    <t>P1847</t>
  </si>
  <si>
    <t>I681215310</t>
  </si>
  <si>
    <t>P1848</t>
  </si>
  <si>
    <t>I681215306,I681215309,I681215301,I681215304,</t>
  </si>
  <si>
    <t>P1849</t>
  </si>
  <si>
    <t>I681215299</t>
  </si>
  <si>
    <t>AHSOK NAGAR (BBSR)</t>
  </si>
  <si>
    <t>P1850</t>
  </si>
  <si>
    <t>I731231859</t>
  </si>
  <si>
    <t>P1851</t>
  </si>
  <si>
    <t>ASHOK NAGAR (BBSR)</t>
  </si>
  <si>
    <t>CUTTACK</t>
  </si>
  <si>
    <t>P1852</t>
  </si>
  <si>
    <t>SAHID NAGAR (BBSR)</t>
  </si>
  <si>
    <t>RETURN LR</t>
  </si>
  <si>
    <t>P1854</t>
  </si>
  <si>
    <t>I681215323/I681215328</t>
  </si>
  <si>
    <t>P1855</t>
  </si>
  <si>
    <t>I68125321/I681215324</t>
  </si>
  <si>
    <t>P1857</t>
  </si>
  <si>
    <t>I681215333/I681215332</t>
  </si>
  <si>
    <t>P1858</t>
  </si>
  <si>
    <t>I681215334/I681215326/I681215238</t>
  </si>
  <si>
    <t>P1859</t>
  </si>
  <si>
    <t>I681215343/I681215303</t>
  </si>
  <si>
    <t>P1860</t>
  </si>
  <si>
    <t>I681215339</t>
  </si>
  <si>
    <t>P1861</t>
  </si>
  <si>
    <t>I681215327</t>
  </si>
  <si>
    <t>JAGAMOHAN ROAD</t>
  </si>
  <si>
    <t>P1862</t>
  </si>
  <si>
    <t>I681215345/I681215346</t>
  </si>
  <si>
    <t>P1863</t>
  </si>
  <si>
    <t>I681215341</t>
  </si>
  <si>
    <t>P1864</t>
  </si>
  <si>
    <t>I681215342</t>
  </si>
  <si>
    <t>IRC VILLAGE (BBSR)</t>
  </si>
  <si>
    <t>P1865</t>
  </si>
  <si>
    <t>P1866</t>
  </si>
  <si>
    <t>I681215323</t>
  </si>
  <si>
    <t>P1867</t>
  </si>
  <si>
    <t>I681215355</t>
  </si>
  <si>
    <t>P1869</t>
  </si>
  <si>
    <t>I681215365/I681215354</t>
  </si>
  <si>
    <t>P1870</t>
  </si>
  <si>
    <t>I681215362/I681215363</t>
  </si>
  <si>
    <t>P1871</t>
  </si>
  <si>
    <t>I681100085/I681100084</t>
  </si>
  <si>
    <t>KHANDAGIRI</t>
  </si>
  <si>
    <t>P1873</t>
  </si>
  <si>
    <t>I681215367/I681215351</t>
  </si>
  <si>
    <t>P1874</t>
  </si>
  <si>
    <t>I681215344/I681215361/I681215364/I681215357</t>
  </si>
  <si>
    <t>P1877</t>
  </si>
  <si>
    <t>I681215386,I681215385,</t>
  </si>
  <si>
    <t>P1878</t>
  </si>
  <si>
    <t>I681215375</t>
  </si>
  <si>
    <t>P1879</t>
  </si>
  <si>
    <t>I681215372</t>
  </si>
  <si>
    <t>P1880</t>
  </si>
  <si>
    <t>I681215402/I681215387</t>
  </si>
  <si>
    <t>P1881</t>
  </si>
  <si>
    <t>I681215398</t>
  </si>
  <si>
    <t>P1882</t>
  </si>
  <si>
    <t>I681215393</t>
  </si>
  <si>
    <t>P1883</t>
  </si>
  <si>
    <t>I681215390</t>
  </si>
  <si>
    <t>P1884</t>
  </si>
  <si>
    <t>I681215404</t>
  </si>
  <si>
    <t>P1885</t>
  </si>
  <si>
    <t>I681215405</t>
  </si>
  <si>
    <t>P1886</t>
  </si>
  <si>
    <t>I681215403/I681215406</t>
  </si>
  <si>
    <t>P1887</t>
  </si>
  <si>
    <t>I681215419/I681215420</t>
  </si>
  <si>
    <t>P1888</t>
  </si>
  <si>
    <t>I681215411</t>
  </si>
  <si>
    <t>P1889</t>
  </si>
  <si>
    <t>I681215418/I681215414</t>
  </si>
  <si>
    <t>P1890</t>
  </si>
  <si>
    <t>I681215413/I681215409</t>
  </si>
  <si>
    <t>P1891</t>
  </si>
  <si>
    <t>I681215417</t>
  </si>
  <si>
    <t>RASULAGARH</t>
  </si>
  <si>
    <t>P1893</t>
  </si>
  <si>
    <t>I681215433/I681215432</t>
  </si>
  <si>
    <t>KALINGA NAGAR (BBSR)</t>
  </si>
  <si>
    <t>P1896</t>
  </si>
  <si>
    <t>I681215436</t>
  </si>
  <si>
    <t>P1897</t>
  </si>
  <si>
    <t>I681215426/I681215435</t>
  </si>
  <si>
    <t>P1898</t>
  </si>
  <si>
    <t>I681215428</t>
  </si>
  <si>
    <t>P1899</t>
  </si>
  <si>
    <t>I681215430</t>
  </si>
  <si>
    <t>P1900</t>
  </si>
  <si>
    <t>I681215423</t>
  </si>
  <si>
    <t>P1901</t>
  </si>
  <si>
    <t>I681215425</t>
  </si>
  <si>
    <t>P1902</t>
  </si>
  <si>
    <t>P1903</t>
  </si>
  <si>
    <t>I681215441</t>
  </si>
  <si>
    <t>P1904</t>
  </si>
  <si>
    <t>I681215440/I681215443</t>
  </si>
  <si>
    <t>P1905</t>
  </si>
  <si>
    <t>I681215444/I681215447</t>
  </si>
  <si>
    <t>P1906</t>
  </si>
  <si>
    <t>I681215445/I681560852/I681560807/I681560804/I681560810</t>
  </si>
  <si>
    <t>P1907</t>
  </si>
  <si>
    <t>I681215452/I681215454/I681560842/I681560822/I681560815/I681560853/I681560808</t>
  </si>
  <si>
    <t>P1908</t>
  </si>
  <si>
    <t>I681215457</t>
  </si>
  <si>
    <t>P1909</t>
  </si>
  <si>
    <t>I681215455</t>
  </si>
  <si>
    <t>P1911</t>
  </si>
  <si>
    <t>I681215471,I681215462,i681560821,i681560856,</t>
  </si>
  <si>
    <t>P1912</t>
  </si>
  <si>
    <t>I681215447/I681215458/I681215470/I681215466/I681560846</t>
  </si>
  <si>
    <t>P1913</t>
  </si>
  <si>
    <t>I681215473</t>
  </si>
  <si>
    <t>P1914</t>
  </si>
  <si>
    <t>I681215465</t>
  </si>
  <si>
    <t>KALINGA NAGAR (BARAMUNDA)</t>
  </si>
  <si>
    <t>P1915</t>
  </si>
  <si>
    <t>I681215464</t>
  </si>
  <si>
    <t>P1916</t>
  </si>
  <si>
    <t>I681215472</t>
  </si>
  <si>
    <t>P1917</t>
  </si>
  <si>
    <t>I681215484</t>
  </si>
  <si>
    <t>P1918</t>
  </si>
  <si>
    <t>I681215493/I681215487/I681215500/I681215486/I681215497/I681560857</t>
  </si>
  <si>
    <t>P1919</t>
  </si>
  <si>
    <t>I681215491/I681560796</t>
  </si>
  <si>
    <t>P1920</t>
  </si>
  <si>
    <t>I681215480/I681215499/I681215475/I681215474/I681215496</t>
  </si>
  <si>
    <t>P1921</t>
  </si>
  <si>
    <t>I681215502</t>
  </si>
  <si>
    <t>P1922</t>
  </si>
  <si>
    <t>I681215481</t>
  </si>
  <si>
    <t>P1923</t>
  </si>
  <si>
    <t>I681215504</t>
  </si>
  <si>
    <t>PANCHAMUKHI (JATNI)</t>
  </si>
  <si>
    <t>P1924</t>
  </si>
  <si>
    <t>I681215479</t>
  </si>
  <si>
    <t>P1925</t>
  </si>
  <si>
    <t>I681215488</t>
  </si>
  <si>
    <t>RANGAMATIA</t>
  </si>
  <si>
    <t>P1929</t>
  </si>
  <si>
    <t>I681215507</t>
  </si>
  <si>
    <t>P1930</t>
  </si>
  <si>
    <t>I681215509/I681215511</t>
  </si>
  <si>
    <t>P1934</t>
  </si>
  <si>
    <t>I681215506</t>
  </si>
  <si>
    <t>P1935</t>
  </si>
  <si>
    <t>I681215510</t>
  </si>
  <si>
    <t>JAGAMARA</t>
  </si>
  <si>
    <t>P1931</t>
  </si>
  <si>
    <t>I681215520</t>
  </si>
  <si>
    <t>P1932</t>
  </si>
  <si>
    <t>I681215519</t>
  </si>
  <si>
    <t>P1933</t>
  </si>
  <si>
    <t>I681215518</t>
  </si>
  <si>
    <t>P1936</t>
  </si>
  <si>
    <t>I681215534/I681215533/I681215532</t>
  </si>
  <si>
    <t>P1937</t>
  </si>
  <si>
    <t>I681215539/I681215538/I681215528/I681215536/I681215517</t>
  </si>
  <si>
    <t>P1938</t>
  </si>
  <si>
    <t>I681215546</t>
  </si>
  <si>
    <t>P1939</t>
  </si>
  <si>
    <t>I681215530</t>
  </si>
  <si>
    <t>P1940</t>
  </si>
  <si>
    <t>I681215529</t>
  </si>
  <si>
    <t>DAMANA</t>
  </si>
  <si>
    <t>P1941</t>
  </si>
  <si>
    <t>I681215553/I681215558</t>
  </si>
  <si>
    <t>P1942</t>
  </si>
  <si>
    <t>I681215552</t>
  </si>
  <si>
    <t>P1943</t>
  </si>
  <si>
    <t>I681215547</t>
  </si>
  <si>
    <t>SHYAMPUR</t>
  </si>
  <si>
    <t>P1944</t>
  </si>
  <si>
    <t>I681560825</t>
  </si>
  <si>
    <t>P1945</t>
  </si>
  <si>
    <t>I681215567</t>
  </si>
  <si>
    <t>P1947</t>
  </si>
  <si>
    <t>I681215576</t>
  </si>
  <si>
    <t>P1948</t>
  </si>
  <si>
    <t>I681215533</t>
  </si>
  <si>
    <t>P1949</t>
  </si>
  <si>
    <t>I731233196/I681215562</t>
  </si>
  <si>
    <t>P1950</t>
  </si>
  <si>
    <t>I681215555/I681215556/I681215571</t>
  </si>
  <si>
    <t>P1951</t>
  </si>
  <si>
    <t>I681215580/I681215533</t>
  </si>
  <si>
    <t>P1952</t>
  </si>
  <si>
    <t>I681215584/I681215586</t>
  </si>
  <si>
    <t>P1953</t>
  </si>
  <si>
    <t>I681215578</t>
  </si>
  <si>
    <t>P1955</t>
  </si>
  <si>
    <t>I681215587/I681215588</t>
  </si>
  <si>
    <t>P1956</t>
  </si>
  <si>
    <t>I681215598/I681215575</t>
  </si>
  <si>
    <t>P1957</t>
  </si>
  <si>
    <t>I681215597</t>
  </si>
  <si>
    <t>P1958</t>
  </si>
  <si>
    <t>I731233250</t>
  </si>
  <si>
    <t>P1959</t>
  </si>
  <si>
    <t>I681215595/I681215596</t>
  </si>
  <si>
    <t>P1960</t>
  </si>
  <si>
    <t>I681215601/I681215602</t>
  </si>
  <si>
    <t>P1961</t>
  </si>
  <si>
    <t>I681215579/I681215608</t>
  </si>
  <si>
    <t>P1962</t>
  </si>
  <si>
    <t>I681215607</t>
  </si>
  <si>
    <t>P1963</t>
  </si>
  <si>
    <t>I681215609</t>
  </si>
  <si>
    <t>P1964</t>
  </si>
  <si>
    <t>I681215636/I681215623/I681215634/I681215624</t>
  </si>
  <si>
    <t>P1965</t>
  </si>
  <si>
    <t>I681215620</t>
  </si>
  <si>
    <t>P1966</t>
  </si>
  <si>
    <t>I681215648/I681215647/I681215655/I681560863</t>
  </si>
  <si>
    <t>P1967</t>
  </si>
  <si>
    <t>I731233339</t>
  </si>
  <si>
    <t>P1968</t>
  </si>
  <si>
    <t>I681215626</t>
  </si>
  <si>
    <t>P1969</t>
  </si>
  <si>
    <t>I681215637</t>
  </si>
  <si>
    <t>SAILASHREE VIHAR (BBSR)</t>
  </si>
  <si>
    <t>P1970</t>
  </si>
  <si>
    <t>I681215629</t>
  </si>
  <si>
    <t>NAGESWAR TANGI</t>
  </si>
  <si>
    <t>P1971</t>
  </si>
  <si>
    <t>I681215633</t>
  </si>
  <si>
    <t>P1975</t>
  </si>
  <si>
    <t>I681215658/I6812151605</t>
  </si>
  <si>
    <t>P1972</t>
  </si>
  <si>
    <t>I681215641/I681215640</t>
  </si>
  <si>
    <t>P1976</t>
  </si>
  <si>
    <t>I681215661</t>
  </si>
  <si>
    <t>P1977</t>
  </si>
  <si>
    <t>I681215659</t>
  </si>
  <si>
    <t>P1978</t>
  </si>
  <si>
    <t>I681215662</t>
  </si>
  <si>
    <t>P1979</t>
  </si>
  <si>
    <t>I681215654/I681215651</t>
  </si>
  <si>
    <t>P1982</t>
  </si>
  <si>
    <t>I681215680/681215681/I681215675</t>
  </si>
  <si>
    <t>P1983</t>
  </si>
  <si>
    <t>I681215668</t>
  </si>
  <si>
    <t>AIIMS NAGAR (BBSR)</t>
  </si>
  <si>
    <t>P1984</t>
  </si>
  <si>
    <t>I681215674</t>
  </si>
  <si>
    <t>P1985</t>
  </si>
  <si>
    <t>I681215673</t>
  </si>
  <si>
    <t>P1986</t>
  </si>
  <si>
    <t>I681215679</t>
  </si>
  <si>
    <t>P1990</t>
  </si>
  <si>
    <t>I681215686</t>
  </si>
  <si>
    <t>P1991</t>
  </si>
  <si>
    <t>I681215693/I681215695/I681215697/I681215648</t>
  </si>
  <si>
    <t>P1992</t>
  </si>
  <si>
    <t>I681215672</t>
  </si>
  <si>
    <t>P1993</t>
  </si>
  <si>
    <t>I681215687/I681215696</t>
  </si>
  <si>
    <t>KALPANA (BBSR)</t>
  </si>
  <si>
    <t>P1994</t>
  </si>
  <si>
    <t>I681215703</t>
  </si>
  <si>
    <t>P1995</t>
  </si>
  <si>
    <t>I681215694/I681215704/I681215692/I681215691</t>
  </si>
  <si>
    <t>P1996</t>
  </si>
  <si>
    <t>I681215716/I681215702/681560872</t>
  </si>
  <si>
    <t>P1997</t>
  </si>
  <si>
    <t>I681215722</t>
  </si>
  <si>
    <t>P1998</t>
  </si>
  <si>
    <t>I681215715</t>
  </si>
  <si>
    <t>P1999</t>
  </si>
  <si>
    <t>I681215701</t>
  </si>
  <si>
    <t>P2000</t>
  </si>
  <si>
    <t>I681215712</t>
  </si>
  <si>
    <t>P2001</t>
  </si>
  <si>
    <t>I681215748/I681215757/I681215731/I681215747</t>
  </si>
  <si>
    <t>P2002</t>
  </si>
  <si>
    <t>I681215766/I681215738</t>
  </si>
  <si>
    <t>P2003</t>
  </si>
  <si>
    <t>I681215723/I681215743/I681215725/I681215746</t>
  </si>
  <si>
    <t>P2004</t>
  </si>
  <si>
    <t>I681215758/I681215765/I731233801</t>
  </si>
  <si>
    <t>P2007</t>
  </si>
  <si>
    <t>I681215741/I681215730/I681215763</t>
  </si>
  <si>
    <t>P2008</t>
  </si>
  <si>
    <t>I681215756</t>
  </si>
  <si>
    <t>BAPUJI NAGAR</t>
  </si>
  <si>
    <t>P2009</t>
  </si>
  <si>
    <t>I681215751/I681215739</t>
  </si>
  <si>
    <t>P2010</t>
  </si>
  <si>
    <t>I681215762</t>
  </si>
  <si>
    <t>P2013</t>
  </si>
  <si>
    <t>I681215768/I681215728/I681215727/I681215726</t>
  </si>
  <si>
    <t>(RUPEES THREE LAKH SEVENTY ONE THOUSAND NINE HUNDRED TEN ONLY)</t>
  </si>
  <si>
    <t>BILL NO. : INV-54749/21-22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</si>
</sst>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9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rgb="FF000000"/>
      <name val="Kinnari"/>
    </font>
    <font>
      <b/>
      <sz val="10"/>
      <color rgb="FF000000"/>
      <name val="Kinnari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</font>
    <font>
      <sz val="10"/>
      <color theme="1"/>
      <name val="Kinnari"/>
    </font>
    <font>
      <b/>
      <sz val="9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rgb="FF000000"/>
      <name val="Kinnari"/>
    </font>
    <font>
      <sz val="8"/>
      <color rgb="FF000000"/>
      <name val="Kinnari"/>
    </font>
    <font>
      <sz val="8"/>
      <color theme="1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165" fontId="8" fillId="0" borderId="0" xfId="0" applyNumberFormat="1" applyFont="1" applyFill="1" applyAlignment="1">
      <alignment horizontal="left" vertical="center"/>
    </xf>
    <xf numFmtId="2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7" fillId="0" borderId="0" xfId="0" applyNumberFormat="1" applyFont="1" applyFill="1" applyBorder="1" applyAlignment="1">
      <alignment horizontal="left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/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/>
    <xf numFmtId="0" fontId="8" fillId="0" borderId="0" xfId="0" applyFont="1" applyFill="1"/>
    <xf numFmtId="0" fontId="8" fillId="0" borderId="0" xfId="0" applyFont="1" applyFill="1" applyBorder="1"/>
    <xf numFmtId="165" fontId="8" fillId="0" borderId="0" xfId="0" applyNumberFormat="1" applyFont="1" applyFill="1" applyAlignment="1">
      <alignment vertical="center"/>
    </xf>
    <xf numFmtId="2" fontId="8" fillId="0" borderId="0" xfId="0" applyNumberFormat="1" applyFont="1" applyFill="1"/>
    <xf numFmtId="0" fontId="8" fillId="0" borderId="0" xfId="0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2" fontId="0" fillId="0" borderId="0" xfId="0" applyNumberFormat="1" applyBorder="1" applyAlignment="1">
      <alignment vertical="center"/>
    </xf>
    <xf numFmtId="2" fontId="0" fillId="0" borderId="0" xfId="0" applyNumberFormat="1" applyBorder="1" applyAlignment="1"/>
    <xf numFmtId="2" fontId="5" fillId="0" borderId="0" xfId="0" applyNumberFormat="1" applyFont="1" applyBorder="1" applyAlignment="1">
      <alignment horizontal="right"/>
    </xf>
    <xf numFmtId="2" fontId="0" fillId="0" borderId="0" xfId="0" applyNumberFormat="1" applyBorder="1" applyAlignment="1">
      <alignment horizontal="left"/>
    </xf>
    <xf numFmtId="2" fontId="0" fillId="0" borderId="0" xfId="0" applyNumberForma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1" fillId="0" borderId="0" xfId="0" applyNumberFormat="1" applyFont="1" applyFill="1" applyAlignment="1">
      <alignment horizontal="left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165" fontId="12" fillId="2" borderId="1" xfId="0" applyNumberFormat="1" applyFont="1" applyFill="1" applyBorder="1" applyAlignment="1">
      <alignment horizontal="right" vertical="center"/>
    </xf>
    <xf numFmtId="2" fontId="12" fillId="2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2" fontId="5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 vertical="center"/>
    </xf>
    <xf numFmtId="2" fontId="13" fillId="0" borderId="0" xfId="0" applyNumberFormat="1" applyFont="1" applyAlignment="1">
      <alignment horizontal="center"/>
    </xf>
    <xf numFmtId="0" fontId="15" fillId="0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 vertical="center"/>
    </xf>
    <xf numFmtId="2" fontId="5" fillId="0" borderId="4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right" vertical="center"/>
    </xf>
    <xf numFmtId="2" fontId="5" fillId="2" borderId="2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3" xfId="0" applyNumberFormat="1" applyFont="1" applyFill="1" applyBorder="1" applyAlignment="1">
      <alignment horizontal="right" vertical="center"/>
    </xf>
    <xf numFmtId="2" fontId="12" fillId="2" borderId="2" xfId="0" applyNumberFormat="1" applyFont="1" applyFill="1" applyBorder="1" applyAlignment="1">
      <alignment horizontal="center" vertical="center"/>
    </xf>
    <xf numFmtId="2" fontId="12" fillId="2" borderId="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8"/>
  <sheetViews>
    <sheetView tabSelected="1" zoomScale="130" zoomScaleNormal="130" workbookViewId="0">
      <selection activeCell="H2" sqref="H2"/>
    </sheetView>
  </sheetViews>
  <sheetFormatPr defaultRowHeight="12.75"/>
  <cols>
    <col min="1" max="1" width="4.85546875" style="22" customWidth="1"/>
    <col min="2" max="2" width="10.7109375" style="23" customWidth="1"/>
    <col min="3" max="3" width="6.85546875" style="24" customWidth="1"/>
    <col min="4" max="4" width="21.42578125" style="25" customWidth="1"/>
    <col min="5" max="5" width="8.7109375" style="26" customWidth="1"/>
    <col min="6" max="6" width="21.7109375" style="33" customWidth="1"/>
    <col min="7" max="7" width="6.28515625" style="22" customWidth="1"/>
    <col min="8" max="8" width="9.7109375" style="29" customWidth="1"/>
    <col min="9" max="9" width="9.42578125" style="30" customWidth="1"/>
    <col min="10" max="10" width="5.85546875" style="27" bestFit="1" customWidth="1"/>
    <col min="11" max="11" width="9" style="27" customWidth="1"/>
    <col min="12" max="12" width="8.7109375" style="27" customWidth="1"/>
    <col min="13" max="13" width="10.7109375" style="27" customWidth="1"/>
    <col min="14" max="14" width="9.42578125" style="88" bestFit="1" customWidth="1"/>
    <col min="15" max="16384" width="9.140625" style="28"/>
  </cols>
  <sheetData>
    <row r="1" spans="1:14" s="14" customFormat="1" ht="15" customHeight="1">
      <c r="A1" s="6" t="s">
        <v>38</v>
      </c>
      <c r="B1" s="7"/>
      <c r="C1" s="8"/>
      <c r="D1" s="9"/>
      <c r="E1" s="10"/>
      <c r="F1" s="31"/>
      <c r="G1" s="11"/>
      <c r="H1" s="12"/>
      <c r="I1" s="11"/>
      <c r="K1" s="13" t="s">
        <v>40</v>
      </c>
      <c r="N1" s="76"/>
    </row>
    <row r="2" spans="1:14" s="14" customFormat="1" ht="15" customHeight="1">
      <c r="A2" s="6" t="s">
        <v>8</v>
      </c>
      <c r="B2" s="7"/>
      <c r="C2" s="8"/>
      <c r="D2" s="9"/>
      <c r="E2" s="15"/>
      <c r="F2" s="31"/>
      <c r="G2" s="11"/>
      <c r="H2" s="12"/>
      <c r="I2" s="11"/>
      <c r="K2" s="13" t="s">
        <v>380</v>
      </c>
      <c r="N2" s="76"/>
    </row>
    <row r="3" spans="1:14" s="14" customFormat="1" ht="15" customHeight="1">
      <c r="A3" s="16" t="s">
        <v>39</v>
      </c>
      <c r="B3" s="17"/>
      <c r="C3" s="8"/>
      <c r="D3" s="9"/>
      <c r="E3" s="15"/>
      <c r="F3" s="31"/>
      <c r="G3" s="11"/>
      <c r="H3" s="12"/>
      <c r="I3" s="11"/>
      <c r="K3" s="13" t="s">
        <v>41</v>
      </c>
      <c r="N3" s="76"/>
    </row>
    <row r="4" spans="1:14" s="14" customFormat="1" ht="15" customHeight="1">
      <c r="A4" s="16" t="s">
        <v>9</v>
      </c>
      <c r="B4" s="17"/>
      <c r="C4" s="8"/>
      <c r="D4" s="9"/>
      <c r="E4" s="15"/>
      <c r="F4" s="32"/>
      <c r="G4" s="11"/>
      <c r="H4" s="12"/>
      <c r="I4" s="11"/>
      <c r="K4" s="13" t="s">
        <v>0</v>
      </c>
      <c r="N4" s="76"/>
    </row>
    <row r="5" spans="1:14" s="14" customFormat="1" ht="15" customHeight="1">
      <c r="A5" s="11"/>
      <c r="B5" s="18"/>
      <c r="C5" s="19"/>
      <c r="D5" s="20"/>
      <c r="E5" s="15"/>
      <c r="F5" s="32"/>
      <c r="G5" s="11"/>
      <c r="H5" s="12"/>
      <c r="I5" s="11"/>
      <c r="K5" s="15" t="s">
        <v>7</v>
      </c>
      <c r="N5" s="76"/>
    </row>
    <row r="6" spans="1:14" s="14" customFormat="1" ht="15" customHeight="1">
      <c r="A6" s="11"/>
      <c r="B6" s="18"/>
      <c r="C6" s="19"/>
      <c r="D6" s="20"/>
      <c r="E6" s="15"/>
      <c r="F6" s="32"/>
      <c r="G6" s="11"/>
      <c r="H6" s="12"/>
      <c r="I6" s="11"/>
      <c r="K6" s="15"/>
      <c r="N6" s="76"/>
    </row>
    <row r="7" spans="1:14" s="21" customFormat="1" ht="25.5">
      <c r="A7" s="51" t="s">
        <v>11</v>
      </c>
      <c r="B7" s="52" t="s">
        <v>12</v>
      </c>
      <c r="C7" s="51" t="s">
        <v>13</v>
      </c>
      <c r="D7" s="51" t="s">
        <v>14</v>
      </c>
      <c r="E7" s="51" t="s">
        <v>42</v>
      </c>
      <c r="F7" s="51" t="s">
        <v>15</v>
      </c>
      <c r="G7" s="51" t="s">
        <v>16</v>
      </c>
      <c r="H7" s="53" t="s">
        <v>17</v>
      </c>
      <c r="I7" s="53" t="s">
        <v>18</v>
      </c>
      <c r="J7" s="54" t="s">
        <v>19</v>
      </c>
      <c r="K7" s="55" t="s">
        <v>43</v>
      </c>
      <c r="L7" s="55" t="s">
        <v>44</v>
      </c>
      <c r="M7" s="55" t="s">
        <v>45</v>
      </c>
      <c r="N7" s="81" t="s">
        <v>46</v>
      </c>
    </row>
    <row r="8" spans="1:14" s="14" customFormat="1" ht="15" customHeight="1">
      <c r="A8" s="3">
        <v>1</v>
      </c>
      <c r="B8" s="46">
        <v>44622</v>
      </c>
      <c r="C8" s="4" t="s">
        <v>47</v>
      </c>
      <c r="D8" s="47" t="s">
        <v>48</v>
      </c>
      <c r="E8" s="4" t="s">
        <v>20</v>
      </c>
      <c r="F8" s="4" t="s">
        <v>33</v>
      </c>
      <c r="G8" s="56">
        <v>7</v>
      </c>
      <c r="H8" s="57">
        <v>33.799999999999997</v>
      </c>
      <c r="I8" s="57">
        <v>33</v>
      </c>
      <c r="J8" s="92" t="s">
        <v>21</v>
      </c>
      <c r="K8" s="98">
        <v>2200</v>
      </c>
      <c r="L8" s="60">
        <f>H8*0.2</f>
        <v>6.76</v>
      </c>
      <c r="M8" s="98">
        <f>K8+L8+L9</f>
        <v>2431.7600000000002</v>
      </c>
      <c r="N8" s="82"/>
    </row>
    <row r="9" spans="1:14" s="14" customFormat="1" ht="15" customHeight="1">
      <c r="A9" s="3">
        <f t="shared" ref="A9:A40" si="0">A8+1</f>
        <v>2</v>
      </c>
      <c r="B9" s="46">
        <v>44622</v>
      </c>
      <c r="C9" s="4" t="s">
        <v>49</v>
      </c>
      <c r="D9" s="47" t="s">
        <v>50</v>
      </c>
      <c r="E9" s="4" t="s">
        <v>20</v>
      </c>
      <c r="F9" s="4" t="s">
        <v>25</v>
      </c>
      <c r="G9" s="56">
        <v>40</v>
      </c>
      <c r="H9" s="57">
        <v>1125</v>
      </c>
      <c r="I9" s="57">
        <v>800</v>
      </c>
      <c r="J9" s="93"/>
      <c r="K9" s="100"/>
      <c r="L9" s="60">
        <f t="shared" ref="L9:L72" si="1">H9*0.2</f>
        <v>225</v>
      </c>
      <c r="M9" s="100"/>
      <c r="N9" s="82"/>
    </row>
    <row r="10" spans="1:14" s="14" customFormat="1" ht="25.5">
      <c r="A10" s="3">
        <f t="shared" si="0"/>
        <v>3</v>
      </c>
      <c r="B10" s="46">
        <v>44622</v>
      </c>
      <c r="C10" s="4" t="s">
        <v>51</v>
      </c>
      <c r="D10" s="47" t="s">
        <v>52</v>
      </c>
      <c r="E10" s="4" t="s">
        <v>20</v>
      </c>
      <c r="F10" s="4" t="s">
        <v>26</v>
      </c>
      <c r="G10" s="56">
        <v>232</v>
      </c>
      <c r="H10" s="57">
        <v>5232.5</v>
      </c>
      <c r="I10" s="57">
        <v>3790</v>
      </c>
      <c r="J10" s="61">
        <v>1</v>
      </c>
      <c r="K10" s="60">
        <f>I10*J10</f>
        <v>3790</v>
      </c>
      <c r="L10" s="60">
        <f t="shared" si="1"/>
        <v>1046.5</v>
      </c>
      <c r="M10" s="60">
        <f>K10+L10</f>
        <v>4836.5</v>
      </c>
      <c r="N10" s="82"/>
    </row>
    <row r="11" spans="1:14" s="14" customFormat="1" ht="15" customHeight="1">
      <c r="A11" s="3">
        <f t="shared" si="0"/>
        <v>4</v>
      </c>
      <c r="B11" s="46">
        <v>44622</v>
      </c>
      <c r="C11" s="4" t="s">
        <v>53</v>
      </c>
      <c r="D11" s="47" t="s">
        <v>54</v>
      </c>
      <c r="E11" s="4" t="s">
        <v>20</v>
      </c>
      <c r="F11" s="4" t="s">
        <v>25</v>
      </c>
      <c r="G11" s="56">
        <v>250</v>
      </c>
      <c r="H11" s="57">
        <v>4182.3</v>
      </c>
      <c r="I11" s="57">
        <v>3122</v>
      </c>
      <c r="J11" s="61">
        <v>1</v>
      </c>
      <c r="K11" s="60">
        <f>I11*J11</f>
        <v>3122</v>
      </c>
      <c r="L11" s="60">
        <f t="shared" si="1"/>
        <v>836.46</v>
      </c>
      <c r="M11" s="60">
        <f>K11+L11</f>
        <v>3958.46</v>
      </c>
      <c r="N11" s="82"/>
    </row>
    <row r="12" spans="1:14" s="14" customFormat="1" ht="25.5">
      <c r="A12" s="3">
        <f t="shared" si="0"/>
        <v>5</v>
      </c>
      <c r="B12" s="46">
        <v>44622</v>
      </c>
      <c r="C12" s="4" t="s">
        <v>55</v>
      </c>
      <c r="D12" s="47" t="s">
        <v>56</v>
      </c>
      <c r="E12" s="4" t="s">
        <v>20</v>
      </c>
      <c r="F12" s="4" t="s">
        <v>24</v>
      </c>
      <c r="G12" s="56">
        <v>218</v>
      </c>
      <c r="H12" s="57">
        <v>3957.4</v>
      </c>
      <c r="I12" s="57">
        <v>2938</v>
      </c>
      <c r="J12" s="61">
        <v>1</v>
      </c>
      <c r="K12" s="60">
        <f>I12*J12</f>
        <v>2938</v>
      </c>
      <c r="L12" s="60">
        <f t="shared" si="1"/>
        <v>791.48</v>
      </c>
      <c r="M12" s="60">
        <f>K12+L12</f>
        <v>3729.48</v>
      </c>
      <c r="N12" s="82"/>
    </row>
    <row r="13" spans="1:14" s="14" customFormat="1" ht="15" customHeight="1">
      <c r="A13" s="3">
        <f t="shared" si="0"/>
        <v>6</v>
      </c>
      <c r="B13" s="46">
        <v>44622</v>
      </c>
      <c r="C13" s="4" t="s">
        <v>57</v>
      </c>
      <c r="D13" s="47" t="s">
        <v>58</v>
      </c>
      <c r="E13" s="4" t="s">
        <v>20</v>
      </c>
      <c r="F13" s="4" t="s">
        <v>59</v>
      </c>
      <c r="G13" s="56">
        <v>100</v>
      </c>
      <c r="H13" s="57">
        <v>2000</v>
      </c>
      <c r="I13" s="57">
        <v>2000</v>
      </c>
      <c r="J13" s="61" t="s">
        <v>21</v>
      </c>
      <c r="K13" s="60">
        <v>2800</v>
      </c>
      <c r="L13" s="60">
        <f t="shared" si="1"/>
        <v>400</v>
      </c>
      <c r="M13" s="60">
        <f>K13+L13</f>
        <v>3200</v>
      </c>
      <c r="N13" s="82"/>
    </row>
    <row r="14" spans="1:14" s="14" customFormat="1" ht="15" customHeight="1">
      <c r="A14" s="3">
        <f t="shared" si="0"/>
        <v>7</v>
      </c>
      <c r="B14" s="46">
        <v>44622</v>
      </c>
      <c r="C14" s="4" t="s">
        <v>60</v>
      </c>
      <c r="D14" s="47" t="s">
        <v>61</v>
      </c>
      <c r="E14" s="4" t="s">
        <v>20</v>
      </c>
      <c r="F14" s="4" t="s">
        <v>27</v>
      </c>
      <c r="G14" s="56">
        <v>100</v>
      </c>
      <c r="H14" s="57">
        <v>3030</v>
      </c>
      <c r="I14" s="57">
        <v>2000</v>
      </c>
      <c r="J14" s="61">
        <v>1</v>
      </c>
      <c r="K14" s="98">
        <v>2800</v>
      </c>
      <c r="L14" s="60">
        <f t="shared" si="1"/>
        <v>606</v>
      </c>
      <c r="M14" s="98">
        <f>K14+L14+L15</f>
        <v>3458.8</v>
      </c>
      <c r="N14" s="82"/>
    </row>
    <row r="15" spans="1:14" s="14" customFormat="1" ht="15" customHeight="1">
      <c r="A15" s="3">
        <f t="shared" si="0"/>
        <v>8</v>
      </c>
      <c r="B15" s="46">
        <v>44622</v>
      </c>
      <c r="C15" s="4" t="s">
        <v>62</v>
      </c>
      <c r="D15" s="47" t="s">
        <v>63</v>
      </c>
      <c r="E15" s="4" t="s">
        <v>20</v>
      </c>
      <c r="F15" s="4" t="s">
        <v>27</v>
      </c>
      <c r="G15" s="56">
        <v>12</v>
      </c>
      <c r="H15" s="57">
        <v>264</v>
      </c>
      <c r="I15" s="57">
        <v>240</v>
      </c>
      <c r="J15" s="61">
        <v>1</v>
      </c>
      <c r="K15" s="100"/>
      <c r="L15" s="60">
        <f t="shared" si="1"/>
        <v>52.800000000000004</v>
      </c>
      <c r="M15" s="100"/>
      <c r="N15" s="82"/>
    </row>
    <row r="16" spans="1:14" s="14" customFormat="1" ht="15" customHeight="1">
      <c r="A16" s="3">
        <f t="shared" si="0"/>
        <v>9</v>
      </c>
      <c r="B16" s="46">
        <v>44623</v>
      </c>
      <c r="C16" s="4" t="s">
        <v>64</v>
      </c>
      <c r="D16" s="47" t="s">
        <v>65</v>
      </c>
      <c r="E16" s="4" t="s">
        <v>20</v>
      </c>
      <c r="F16" s="4" t="s">
        <v>28</v>
      </c>
      <c r="G16" s="56">
        <v>35</v>
      </c>
      <c r="H16" s="57">
        <v>1097.5999999999999</v>
      </c>
      <c r="I16" s="57">
        <v>700</v>
      </c>
      <c r="J16" s="61" t="s">
        <v>21</v>
      </c>
      <c r="K16" s="60">
        <v>2200</v>
      </c>
      <c r="L16" s="60">
        <f t="shared" si="1"/>
        <v>219.51999999999998</v>
      </c>
      <c r="M16" s="60">
        <f>K16+L16</f>
        <v>2419.52</v>
      </c>
      <c r="N16" s="82"/>
    </row>
    <row r="17" spans="1:14" s="14" customFormat="1" ht="15" customHeight="1">
      <c r="A17" s="3">
        <f t="shared" si="0"/>
        <v>10</v>
      </c>
      <c r="B17" s="46">
        <v>44623</v>
      </c>
      <c r="C17" s="4" t="s">
        <v>66</v>
      </c>
      <c r="D17" s="47" t="s">
        <v>67</v>
      </c>
      <c r="E17" s="4" t="s">
        <v>20</v>
      </c>
      <c r="F17" s="4" t="s">
        <v>26</v>
      </c>
      <c r="G17" s="56">
        <v>439</v>
      </c>
      <c r="H17" s="57">
        <v>8356.1</v>
      </c>
      <c r="I17" s="57">
        <v>6030.8</v>
      </c>
      <c r="J17" s="61">
        <v>1</v>
      </c>
      <c r="K17" s="60">
        <f>I17*J17</f>
        <v>6030.8</v>
      </c>
      <c r="L17" s="60">
        <f t="shared" si="1"/>
        <v>1671.2200000000003</v>
      </c>
      <c r="M17" s="60">
        <f>K17+L17</f>
        <v>7702.02</v>
      </c>
      <c r="N17" s="82"/>
    </row>
    <row r="18" spans="1:14" s="14" customFormat="1" ht="15" customHeight="1">
      <c r="A18" s="3">
        <f t="shared" si="0"/>
        <v>11</v>
      </c>
      <c r="B18" s="46">
        <v>44623</v>
      </c>
      <c r="C18" s="4" t="s">
        <v>68</v>
      </c>
      <c r="D18" s="47" t="s">
        <v>69</v>
      </c>
      <c r="E18" s="4" t="s">
        <v>20</v>
      </c>
      <c r="F18" s="4" t="s">
        <v>37</v>
      </c>
      <c r="G18" s="56">
        <v>35</v>
      </c>
      <c r="H18" s="57">
        <v>700</v>
      </c>
      <c r="I18" s="57">
        <v>700</v>
      </c>
      <c r="J18" s="92" t="s">
        <v>21</v>
      </c>
      <c r="K18" s="98">
        <v>2200</v>
      </c>
      <c r="L18" s="60">
        <f t="shared" si="1"/>
        <v>140</v>
      </c>
      <c r="M18" s="98">
        <f>K18+L18+L19</f>
        <v>2473.4</v>
      </c>
      <c r="N18" s="82"/>
    </row>
    <row r="19" spans="1:14" s="14" customFormat="1" ht="15" customHeight="1">
      <c r="A19" s="3">
        <f t="shared" si="0"/>
        <v>12</v>
      </c>
      <c r="B19" s="46">
        <v>44623</v>
      </c>
      <c r="C19" s="4" t="s">
        <v>70</v>
      </c>
      <c r="D19" s="47" t="s">
        <v>71</v>
      </c>
      <c r="E19" s="4" t="s">
        <v>20</v>
      </c>
      <c r="F19" s="4" t="s">
        <v>72</v>
      </c>
      <c r="G19" s="56">
        <v>24</v>
      </c>
      <c r="H19" s="57">
        <v>667</v>
      </c>
      <c r="I19" s="57">
        <v>660</v>
      </c>
      <c r="J19" s="93"/>
      <c r="K19" s="100"/>
      <c r="L19" s="60">
        <f t="shared" si="1"/>
        <v>133.4</v>
      </c>
      <c r="M19" s="100"/>
      <c r="N19" s="82"/>
    </row>
    <row r="20" spans="1:14" s="14" customFormat="1" ht="15" customHeight="1">
      <c r="A20" s="3">
        <f t="shared" si="0"/>
        <v>13</v>
      </c>
      <c r="B20" s="46">
        <v>44624</v>
      </c>
      <c r="C20" s="4" t="s">
        <v>73</v>
      </c>
      <c r="D20" s="47" t="s">
        <v>74</v>
      </c>
      <c r="E20" s="4" t="s">
        <v>20</v>
      </c>
      <c r="F20" s="4" t="s">
        <v>75</v>
      </c>
      <c r="G20" s="56">
        <v>20</v>
      </c>
      <c r="H20" s="57">
        <v>400</v>
      </c>
      <c r="I20" s="57">
        <v>400</v>
      </c>
      <c r="J20" s="92" t="s">
        <v>21</v>
      </c>
      <c r="K20" s="98">
        <v>2800</v>
      </c>
      <c r="L20" s="60">
        <f t="shared" si="1"/>
        <v>80</v>
      </c>
      <c r="M20" s="98">
        <f>K20+L20+L21</f>
        <v>3269.1</v>
      </c>
      <c r="N20" s="82"/>
    </row>
    <row r="21" spans="1:14" s="14" customFormat="1" ht="25.5">
      <c r="A21" s="3">
        <f t="shared" si="0"/>
        <v>14</v>
      </c>
      <c r="B21" s="46">
        <v>44624</v>
      </c>
      <c r="C21" s="4" t="s">
        <v>76</v>
      </c>
      <c r="D21" s="47" t="s">
        <v>77</v>
      </c>
      <c r="E21" s="4" t="s">
        <v>20</v>
      </c>
      <c r="F21" s="4" t="s">
        <v>27</v>
      </c>
      <c r="G21" s="56">
        <v>85</v>
      </c>
      <c r="H21" s="57">
        <v>1945.5</v>
      </c>
      <c r="I21" s="57">
        <v>1700</v>
      </c>
      <c r="J21" s="93"/>
      <c r="K21" s="100"/>
      <c r="L21" s="60">
        <f t="shared" si="1"/>
        <v>389.1</v>
      </c>
      <c r="M21" s="100"/>
      <c r="N21" s="82"/>
    </row>
    <row r="22" spans="1:14" s="14" customFormat="1" ht="25.5">
      <c r="A22" s="3">
        <f t="shared" si="0"/>
        <v>15</v>
      </c>
      <c r="B22" s="46">
        <v>44624</v>
      </c>
      <c r="C22" s="4" t="s">
        <v>78</v>
      </c>
      <c r="D22" s="47" t="s">
        <v>79</v>
      </c>
      <c r="E22" s="4" t="s">
        <v>20</v>
      </c>
      <c r="F22" s="4" t="s">
        <v>24</v>
      </c>
      <c r="G22" s="56">
        <v>61</v>
      </c>
      <c r="H22" s="57">
        <v>1577</v>
      </c>
      <c r="I22" s="57">
        <v>1138</v>
      </c>
      <c r="J22" s="61">
        <v>1</v>
      </c>
      <c r="K22" s="60">
        <v>1138</v>
      </c>
      <c r="L22" s="60">
        <f t="shared" si="1"/>
        <v>315.40000000000003</v>
      </c>
      <c r="M22" s="60">
        <f>K22+L22</f>
        <v>1453.4</v>
      </c>
      <c r="N22" s="82"/>
    </row>
    <row r="23" spans="1:14" s="14" customFormat="1" ht="15" customHeight="1">
      <c r="A23" s="3">
        <f t="shared" si="0"/>
        <v>16</v>
      </c>
      <c r="B23" s="46">
        <v>44625</v>
      </c>
      <c r="C23" s="4" t="s">
        <v>80</v>
      </c>
      <c r="D23" s="47" t="s">
        <v>81</v>
      </c>
      <c r="E23" s="4" t="s">
        <v>20</v>
      </c>
      <c r="F23" s="4" t="s">
        <v>26</v>
      </c>
      <c r="G23" s="56">
        <v>142</v>
      </c>
      <c r="H23" s="57">
        <v>2359.6</v>
      </c>
      <c r="I23" s="57">
        <v>1854.4</v>
      </c>
      <c r="J23" s="61">
        <v>1</v>
      </c>
      <c r="K23" s="60">
        <f>I23*J23</f>
        <v>1854.4</v>
      </c>
      <c r="L23" s="60">
        <f t="shared" si="1"/>
        <v>471.92</v>
      </c>
      <c r="M23" s="60">
        <f>K23+L23</f>
        <v>2326.3200000000002</v>
      </c>
      <c r="N23" s="82"/>
    </row>
    <row r="24" spans="1:14" s="14" customFormat="1" ht="30.75" customHeight="1">
      <c r="A24" s="3">
        <f t="shared" si="0"/>
        <v>17</v>
      </c>
      <c r="B24" s="46">
        <v>44625</v>
      </c>
      <c r="C24" s="4" t="s">
        <v>82</v>
      </c>
      <c r="D24" s="47" t="s">
        <v>83</v>
      </c>
      <c r="E24" s="4" t="s">
        <v>20</v>
      </c>
      <c r="F24" s="4" t="s">
        <v>25</v>
      </c>
      <c r="G24" s="56">
        <v>95</v>
      </c>
      <c r="H24" s="57">
        <v>2530.8000000000002</v>
      </c>
      <c r="I24" s="57">
        <v>1900</v>
      </c>
      <c r="J24" s="61">
        <v>1</v>
      </c>
      <c r="K24" s="60">
        <f>I24*J24</f>
        <v>1900</v>
      </c>
      <c r="L24" s="60">
        <f t="shared" si="1"/>
        <v>506.16000000000008</v>
      </c>
      <c r="M24" s="60">
        <f>K24+L24</f>
        <v>2406.16</v>
      </c>
      <c r="N24" s="82"/>
    </row>
    <row r="25" spans="1:14" s="14" customFormat="1" ht="15" customHeight="1">
      <c r="A25" s="3">
        <f t="shared" si="0"/>
        <v>18</v>
      </c>
      <c r="B25" s="46">
        <v>44625</v>
      </c>
      <c r="C25" s="4" t="s">
        <v>84</v>
      </c>
      <c r="D25" s="47" t="s">
        <v>85</v>
      </c>
      <c r="E25" s="4" t="s">
        <v>20</v>
      </c>
      <c r="F25" s="4" t="s">
        <v>86</v>
      </c>
      <c r="G25" s="56">
        <v>25</v>
      </c>
      <c r="H25" s="57">
        <v>760</v>
      </c>
      <c r="I25" s="57">
        <v>750</v>
      </c>
      <c r="J25" s="92" t="s">
        <v>21</v>
      </c>
      <c r="K25" s="98">
        <v>2200</v>
      </c>
      <c r="L25" s="60">
        <f t="shared" si="1"/>
        <v>152</v>
      </c>
      <c r="M25" s="98">
        <f>SUM(K25:L26)</f>
        <v>2513.4</v>
      </c>
      <c r="N25" s="82"/>
    </row>
    <row r="26" spans="1:14" s="14" customFormat="1" ht="15" customHeight="1">
      <c r="A26" s="3">
        <f t="shared" si="0"/>
        <v>19</v>
      </c>
      <c r="B26" s="46">
        <v>44625</v>
      </c>
      <c r="C26" s="4" t="s">
        <v>87</v>
      </c>
      <c r="D26" s="47" t="s">
        <v>88</v>
      </c>
      <c r="E26" s="4" t="s">
        <v>20</v>
      </c>
      <c r="F26" s="4" t="s">
        <v>27</v>
      </c>
      <c r="G26" s="56">
        <v>30</v>
      </c>
      <c r="H26" s="57">
        <v>807</v>
      </c>
      <c r="I26" s="57">
        <v>600</v>
      </c>
      <c r="J26" s="93"/>
      <c r="K26" s="100"/>
      <c r="L26" s="60">
        <f t="shared" si="1"/>
        <v>161.4</v>
      </c>
      <c r="M26" s="100"/>
      <c r="N26" s="82"/>
    </row>
    <row r="27" spans="1:14" s="14" customFormat="1" ht="47.25" customHeight="1">
      <c r="A27" s="3">
        <f t="shared" si="0"/>
        <v>20</v>
      </c>
      <c r="B27" s="46">
        <v>44625</v>
      </c>
      <c r="C27" s="4" t="s">
        <v>89</v>
      </c>
      <c r="D27" s="47" t="s">
        <v>85</v>
      </c>
      <c r="E27" s="47" t="s">
        <v>90</v>
      </c>
      <c r="F27" s="4" t="s">
        <v>91</v>
      </c>
      <c r="G27" s="56">
        <v>25</v>
      </c>
      <c r="H27" s="57">
        <v>760</v>
      </c>
      <c r="I27" s="57">
        <v>750</v>
      </c>
      <c r="J27" s="92">
        <v>1</v>
      </c>
      <c r="K27" s="98">
        <v>2200</v>
      </c>
      <c r="L27" s="60">
        <v>0</v>
      </c>
      <c r="M27" s="98">
        <f>K27+L27</f>
        <v>2200</v>
      </c>
      <c r="N27" s="82" t="s">
        <v>94</v>
      </c>
    </row>
    <row r="28" spans="1:14" s="14" customFormat="1" ht="38.25">
      <c r="A28" s="3">
        <f t="shared" si="0"/>
        <v>21</v>
      </c>
      <c r="B28" s="46">
        <v>44625</v>
      </c>
      <c r="C28" s="4" t="s">
        <v>92</v>
      </c>
      <c r="D28" s="47" t="s">
        <v>69</v>
      </c>
      <c r="E28" s="47" t="s">
        <v>93</v>
      </c>
      <c r="F28" s="4" t="s">
        <v>91</v>
      </c>
      <c r="G28" s="56">
        <v>10</v>
      </c>
      <c r="H28" s="57">
        <v>200</v>
      </c>
      <c r="I28" s="57">
        <v>200</v>
      </c>
      <c r="J28" s="93"/>
      <c r="K28" s="100"/>
      <c r="L28" s="60">
        <v>0</v>
      </c>
      <c r="M28" s="100"/>
      <c r="N28" s="82" t="s">
        <v>94</v>
      </c>
    </row>
    <row r="29" spans="1:14" s="14" customFormat="1" ht="15" customHeight="1">
      <c r="A29" s="3">
        <f t="shared" si="0"/>
        <v>22</v>
      </c>
      <c r="B29" s="46">
        <v>44627</v>
      </c>
      <c r="C29" s="4" t="s">
        <v>95</v>
      </c>
      <c r="D29" s="47" t="s">
        <v>96</v>
      </c>
      <c r="E29" s="4" t="s">
        <v>20</v>
      </c>
      <c r="F29" s="4" t="s">
        <v>36</v>
      </c>
      <c r="G29" s="56">
        <v>265</v>
      </c>
      <c r="H29" s="57">
        <v>8045.5</v>
      </c>
      <c r="I29" s="57">
        <v>7800</v>
      </c>
      <c r="J29" s="61">
        <v>1</v>
      </c>
      <c r="K29" s="60">
        <f>I29*J29</f>
        <v>7800</v>
      </c>
      <c r="L29" s="60">
        <f t="shared" si="1"/>
        <v>1609.1000000000001</v>
      </c>
      <c r="M29" s="60">
        <f>K29+L29</f>
        <v>9409.1</v>
      </c>
      <c r="N29" s="82"/>
    </row>
    <row r="30" spans="1:14" s="14" customFormat="1" ht="15" customHeight="1">
      <c r="A30" s="3">
        <f t="shared" si="0"/>
        <v>23</v>
      </c>
      <c r="B30" s="46">
        <v>44627</v>
      </c>
      <c r="C30" s="4" t="s">
        <v>97</v>
      </c>
      <c r="D30" s="47" t="s">
        <v>98</v>
      </c>
      <c r="E30" s="4" t="s">
        <v>20</v>
      </c>
      <c r="F30" s="4" t="s">
        <v>26</v>
      </c>
      <c r="G30" s="56">
        <v>157</v>
      </c>
      <c r="H30" s="57">
        <v>2080.5</v>
      </c>
      <c r="I30" s="57">
        <v>1534</v>
      </c>
      <c r="J30" s="61">
        <v>1</v>
      </c>
      <c r="K30" s="60">
        <f>I30*J30</f>
        <v>1534</v>
      </c>
      <c r="L30" s="60">
        <f t="shared" si="1"/>
        <v>416.1</v>
      </c>
      <c r="M30" s="60">
        <f>K30+L30</f>
        <v>1950.1</v>
      </c>
      <c r="N30" s="82"/>
    </row>
    <row r="31" spans="1:14" s="14" customFormat="1" ht="15" customHeight="1">
      <c r="A31" s="5">
        <f t="shared" si="0"/>
        <v>24</v>
      </c>
      <c r="B31" s="48">
        <v>44628</v>
      </c>
      <c r="C31" s="62" t="s">
        <v>99</v>
      </c>
      <c r="D31" s="49" t="s">
        <v>100</v>
      </c>
      <c r="E31" s="62" t="s">
        <v>20</v>
      </c>
      <c r="F31" s="62" t="s">
        <v>33</v>
      </c>
      <c r="G31" s="58">
        <v>6</v>
      </c>
      <c r="H31" s="59">
        <v>58.8</v>
      </c>
      <c r="I31" s="59">
        <v>56.7</v>
      </c>
      <c r="J31" s="63">
        <v>1</v>
      </c>
      <c r="K31" s="64">
        <f>I31*J31</f>
        <v>56.7</v>
      </c>
      <c r="L31" s="64">
        <f>H31*0.2</f>
        <v>11.76</v>
      </c>
      <c r="M31" s="64">
        <f>K31+L31</f>
        <v>68.460000000000008</v>
      </c>
      <c r="N31" s="83"/>
    </row>
    <row r="32" spans="1:14" s="14" customFormat="1" ht="25.5">
      <c r="A32" s="5">
        <f t="shared" si="0"/>
        <v>25</v>
      </c>
      <c r="B32" s="48">
        <v>44628</v>
      </c>
      <c r="C32" s="62" t="s">
        <v>101</v>
      </c>
      <c r="D32" s="49" t="s">
        <v>102</v>
      </c>
      <c r="E32" s="62" t="s">
        <v>20</v>
      </c>
      <c r="F32" s="62" t="s">
        <v>25</v>
      </c>
      <c r="G32" s="58">
        <v>188</v>
      </c>
      <c r="H32" s="59">
        <v>2665</v>
      </c>
      <c r="I32" s="59">
        <v>2166</v>
      </c>
      <c r="J32" s="63">
        <v>1</v>
      </c>
      <c r="K32" s="64">
        <f>I32*J32</f>
        <v>2166</v>
      </c>
      <c r="L32" s="64">
        <f>H32*0.2</f>
        <v>533</v>
      </c>
      <c r="M32" s="64">
        <f>K32+L32</f>
        <v>2699</v>
      </c>
      <c r="N32" s="83"/>
    </row>
    <row r="33" spans="1:14" s="14" customFormat="1" ht="15" customHeight="1">
      <c r="A33" s="3">
        <f t="shared" si="0"/>
        <v>26</v>
      </c>
      <c r="B33" s="46">
        <v>44628</v>
      </c>
      <c r="C33" s="4" t="s">
        <v>103</v>
      </c>
      <c r="D33" s="47" t="s">
        <v>104</v>
      </c>
      <c r="E33" s="4" t="s">
        <v>20</v>
      </c>
      <c r="F33" s="4" t="s">
        <v>34</v>
      </c>
      <c r="G33" s="56">
        <v>4</v>
      </c>
      <c r="H33" s="57">
        <v>12</v>
      </c>
      <c r="I33" s="57">
        <v>11</v>
      </c>
      <c r="J33" s="92" t="s">
        <v>21</v>
      </c>
      <c r="K33" s="98">
        <v>3200</v>
      </c>
      <c r="L33" s="60">
        <f t="shared" si="1"/>
        <v>2.4000000000000004</v>
      </c>
      <c r="M33" s="98">
        <f>SUM(K33:L35)</f>
        <v>3812.7400000000002</v>
      </c>
      <c r="N33" s="82"/>
    </row>
    <row r="34" spans="1:14" s="14" customFormat="1" ht="15" customHeight="1">
      <c r="A34" s="3">
        <f t="shared" si="0"/>
        <v>27</v>
      </c>
      <c r="B34" s="46">
        <v>44628</v>
      </c>
      <c r="C34" s="4" t="s">
        <v>105</v>
      </c>
      <c r="D34" s="47" t="s">
        <v>106</v>
      </c>
      <c r="E34" s="4" t="s">
        <v>20</v>
      </c>
      <c r="F34" s="4" t="s">
        <v>24</v>
      </c>
      <c r="G34" s="56">
        <v>166</v>
      </c>
      <c r="H34" s="57">
        <v>2925</v>
      </c>
      <c r="I34" s="57">
        <v>2038</v>
      </c>
      <c r="J34" s="96"/>
      <c r="K34" s="99"/>
      <c r="L34" s="60">
        <f t="shared" si="1"/>
        <v>585</v>
      </c>
      <c r="M34" s="99"/>
      <c r="N34" s="82"/>
    </row>
    <row r="35" spans="1:14" s="14" customFormat="1" ht="15" customHeight="1">
      <c r="A35" s="3">
        <f t="shared" si="0"/>
        <v>28</v>
      </c>
      <c r="B35" s="46">
        <v>44628</v>
      </c>
      <c r="C35" s="4" t="s">
        <v>107</v>
      </c>
      <c r="D35" s="47" t="s">
        <v>108</v>
      </c>
      <c r="E35" s="4" t="s">
        <v>20</v>
      </c>
      <c r="F35" s="4" t="s">
        <v>109</v>
      </c>
      <c r="G35" s="56">
        <v>6</v>
      </c>
      <c r="H35" s="57">
        <v>126.7</v>
      </c>
      <c r="I35" s="57">
        <v>120</v>
      </c>
      <c r="J35" s="93"/>
      <c r="K35" s="100"/>
      <c r="L35" s="60">
        <f t="shared" si="1"/>
        <v>25.340000000000003</v>
      </c>
      <c r="M35" s="100"/>
      <c r="N35" s="82"/>
    </row>
    <row r="36" spans="1:14" s="14" customFormat="1" ht="15" customHeight="1">
      <c r="A36" s="3">
        <f t="shared" si="0"/>
        <v>29</v>
      </c>
      <c r="B36" s="46">
        <v>44628</v>
      </c>
      <c r="C36" s="4" t="s">
        <v>110</v>
      </c>
      <c r="D36" s="47" t="s">
        <v>111</v>
      </c>
      <c r="E36" s="4" t="s">
        <v>20</v>
      </c>
      <c r="F36" s="4" t="s">
        <v>26</v>
      </c>
      <c r="G36" s="56">
        <v>110</v>
      </c>
      <c r="H36" s="57">
        <v>1726</v>
      </c>
      <c r="I36" s="57">
        <v>1328</v>
      </c>
      <c r="J36" s="92" t="s">
        <v>21</v>
      </c>
      <c r="K36" s="98">
        <v>2800</v>
      </c>
      <c r="L36" s="60">
        <f t="shared" si="1"/>
        <v>345.20000000000005</v>
      </c>
      <c r="M36" s="98">
        <f>SUM(K36:L37)</f>
        <v>3286.7</v>
      </c>
      <c r="N36" s="82"/>
    </row>
    <row r="37" spans="1:14" s="14" customFormat="1" ht="15" customHeight="1">
      <c r="A37" s="3">
        <f t="shared" si="0"/>
        <v>30</v>
      </c>
      <c r="B37" s="46">
        <v>44628</v>
      </c>
      <c r="C37" s="4" t="s">
        <v>112</v>
      </c>
      <c r="D37" s="47" t="s">
        <v>113</v>
      </c>
      <c r="E37" s="4" t="s">
        <v>20</v>
      </c>
      <c r="F37" s="4" t="s">
        <v>32</v>
      </c>
      <c r="G37" s="56">
        <v>25</v>
      </c>
      <c r="H37" s="57">
        <v>707.5</v>
      </c>
      <c r="I37" s="57">
        <v>500</v>
      </c>
      <c r="J37" s="93"/>
      <c r="K37" s="100"/>
      <c r="L37" s="60">
        <f t="shared" si="1"/>
        <v>141.5</v>
      </c>
      <c r="M37" s="100"/>
      <c r="N37" s="82"/>
    </row>
    <row r="38" spans="1:14" s="14" customFormat="1" ht="15" customHeight="1">
      <c r="A38" s="3">
        <f t="shared" si="0"/>
        <v>31</v>
      </c>
      <c r="B38" s="46">
        <v>44628</v>
      </c>
      <c r="C38" s="4" t="s">
        <v>114</v>
      </c>
      <c r="D38" s="47" t="s">
        <v>115</v>
      </c>
      <c r="E38" s="4" t="s">
        <v>20</v>
      </c>
      <c r="F38" s="4" t="s">
        <v>116</v>
      </c>
      <c r="G38" s="56">
        <v>30</v>
      </c>
      <c r="H38" s="57">
        <v>891</v>
      </c>
      <c r="I38" s="57">
        <v>600</v>
      </c>
      <c r="J38" s="92" t="s">
        <v>21</v>
      </c>
      <c r="K38" s="98">
        <v>2200</v>
      </c>
      <c r="L38" s="60">
        <f t="shared" si="1"/>
        <v>178.20000000000002</v>
      </c>
      <c r="M38" s="98">
        <f>SUM(K38:L39)</f>
        <v>2415.66</v>
      </c>
      <c r="N38" s="82"/>
    </row>
    <row r="39" spans="1:14" s="14" customFormat="1" ht="15" customHeight="1">
      <c r="A39" s="3">
        <f t="shared" si="0"/>
        <v>32</v>
      </c>
      <c r="B39" s="46">
        <v>44628</v>
      </c>
      <c r="C39" s="4" t="s">
        <v>117</v>
      </c>
      <c r="D39" s="47" t="s">
        <v>69</v>
      </c>
      <c r="E39" s="4" t="s">
        <v>20</v>
      </c>
      <c r="F39" s="4" t="s">
        <v>37</v>
      </c>
      <c r="G39" s="56">
        <v>6</v>
      </c>
      <c r="H39" s="57">
        <v>187.3</v>
      </c>
      <c r="I39" s="57">
        <v>120</v>
      </c>
      <c r="J39" s="93"/>
      <c r="K39" s="100"/>
      <c r="L39" s="60">
        <f t="shared" si="1"/>
        <v>37.46</v>
      </c>
      <c r="M39" s="100"/>
      <c r="N39" s="82"/>
    </row>
    <row r="40" spans="1:14" s="14" customFormat="1" ht="15" customHeight="1">
      <c r="A40" s="3">
        <f t="shared" si="0"/>
        <v>33</v>
      </c>
      <c r="B40" s="46">
        <v>44628</v>
      </c>
      <c r="C40" s="4" t="s">
        <v>118</v>
      </c>
      <c r="D40" s="47" t="s">
        <v>119</v>
      </c>
      <c r="E40" s="4" t="s">
        <v>36</v>
      </c>
      <c r="F40" s="4" t="s">
        <v>91</v>
      </c>
      <c r="G40" s="56">
        <v>250</v>
      </c>
      <c r="H40" s="57">
        <v>7600</v>
      </c>
      <c r="I40" s="57">
        <v>7500</v>
      </c>
      <c r="J40" s="61">
        <v>1</v>
      </c>
      <c r="K40" s="60">
        <f>I40*J40</f>
        <v>7500</v>
      </c>
      <c r="L40" s="60">
        <v>0</v>
      </c>
      <c r="M40" s="60">
        <f>K40+L40</f>
        <v>7500</v>
      </c>
      <c r="N40" s="82" t="s">
        <v>94</v>
      </c>
    </row>
    <row r="41" spans="1:14" s="14" customFormat="1" ht="15" customHeight="1">
      <c r="A41" s="3">
        <f t="shared" ref="A41:A69" si="2">A40+1</f>
        <v>34</v>
      </c>
      <c r="B41" s="46">
        <v>44629</v>
      </c>
      <c r="C41" s="4" t="s">
        <v>120</v>
      </c>
      <c r="D41" s="47" t="s">
        <v>121</v>
      </c>
      <c r="E41" s="4" t="s">
        <v>20</v>
      </c>
      <c r="F41" s="4" t="s">
        <v>25</v>
      </c>
      <c r="G41" s="56">
        <v>168</v>
      </c>
      <c r="H41" s="57">
        <v>3146.2</v>
      </c>
      <c r="I41" s="57">
        <v>2308</v>
      </c>
      <c r="J41" s="61">
        <v>1</v>
      </c>
      <c r="K41" s="60">
        <f>I41*J41</f>
        <v>2308</v>
      </c>
      <c r="L41" s="60">
        <f t="shared" si="1"/>
        <v>629.24</v>
      </c>
      <c r="M41" s="60">
        <f>K41+L41</f>
        <v>2937.24</v>
      </c>
      <c r="N41" s="82"/>
    </row>
    <row r="42" spans="1:14" s="14" customFormat="1" ht="15" customHeight="1">
      <c r="A42" s="3">
        <f t="shared" si="2"/>
        <v>35</v>
      </c>
      <c r="B42" s="46">
        <v>44629</v>
      </c>
      <c r="C42" s="4" t="s">
        <v>122</v>
      </c>
      <c r="D42" s="47" t="s">
        <v>123</v>
      </c>
      <c r="E42" s="4" t="s">
        <v>20</v>
      </c>
      <c r="F42" s="4" t="s">
        <v>27</v>
      </c>
      <c r="G42" s="56">
        <v>50</v>
      </c>
      <c r="H42" s="57">
        <v>1000</v>
      </c>
      <c r="I42" s="57">
        <v>1000</v>
      </c>
      <c r="J42" s="92" t="s">
        <v>21</v>
      </c>
      <c r="K42" s="98">
        <v>3500</v>
      </c>
      <c r="L42" s="60">
        <f t="shared" si="1"/>
        <v>200</v>
      </c>
      <c r="M42" s="98">
        <f>SUM(K42:L44)</f>
        <v>3756.06</v>
      </c>
      <c r="N42" s="82"/>
    </row>
    <row r="43" spans="1:14" s="14" customFormat="1" ht="15" customHeight="1">
      <c r="A43" s="3">
        <f t="shared" si="2"/>
        <v>36</v>
      </c>
      <c r="B43" s="46">
        <v>44629</v>
      </c>
      <c r="C43" s="4" t="s">
        <v>124</v>
      </c>
      <c r="D43" s="47" t="s">
        <v>125</v>
      </c>
      <c r="E43" s="4" t="s">
        <v>20</v>
      </c>
      <c r="F43" s="4" t="s">
        <v>36</v>
      </c>
      <c r="G43" s="56">
        <v>7</v>
      </c>
      <c r="H43" s="57">
        <v>188.3</v>
      </c>
      <c r="I43" s="57">
        <v>140</v>
      </c>
      <c r="J43" s="96"/>
      <c r="K43" s="99"/>
      <c r="L43" s="60">
        <f t="shared" si="1"/>
        <v>37.660000000000004</v>
      </c>
      <c r="M43" s="99"/>
      <c r="N43" s="82"/>
    </row>
    <row r="44" spans="1:14" s="14" customFormat="1" ht="15" customHeight="1">
      <c r="A44" s="3">
        <f t="shared" si="2"/>
        <v>37</v>
      </c>
      <c r="B44" s="46">
        <v>44629</v>
      </c>
      <c r="C44" s="4" t="s">
        <v>126</v>
      </c>
      <c r="D44" s="47" t="s">
        <v>127</v>
      </c>
      <c r="E44" s="4" t="s">
        <v>20</v>
      </c>
      <c r="F44" s="4" t="s">
        <v>128</v>
      </c>
      <c r="G44" s="56">
        <v>4</v>
      </c>
      <c r="H44" s="57">
        <v>92</v>
      </c>
      <c r="I44" s="57">
        <v>80</v>
      </c>
      <c r="J44" s="93"/>
      <c r="K44" s="100"/>
      <c r="L44" s="60">
        <f t="shared" si="1"/>
        <v>18.400000000000002</v>
      </c>
      <c r="M44" s="100"/>
      <c r="N44" s="82"/>
    </row>
    <row r="45" spans="1:14" s="14" customFormat="1" ht="15" customHeight="1">
      <c r="A45" s="3">
        <f t="shared" si="2"/>
        <v>38</v>
      </c>
      <c r="B45" s="46">
        <v>44629</v>
      </c>
      <c r="C45" s="4" t="s">
        <v>129</v>
      </c>
      <c r="D45" s="47" t="s">
        <v>130</v>
      </c>
      <c r="E45" s="4" t="s">
        <v>20</v>
      </c>
      <c r="F45" s="4" t="s">
        <v>26</v>
      </c>
      <c r="G45" s="56">
        <v>102</v>
      </c>
      <c r="H45" s="57">
        <v>2038.8</v>
      </c>
      <c r="I45" s="57">
        <v>1510</v>
      </c>
      <c r="J45" s="61">
        <v>1</v>
      </c>
      <c r="K45" s="60">
        <f>I45*J45</f>
        <v>1510</v>
      </c>
      <c r="L45" s="60">
        <f t="shared" si="1"/>
        <v>407.76</v>
      </c>
      <c r="M45" s="60">
        <f>K45+L45</f>
        <v>1917.76</v>
      </c>
      <c r="N45" s="82"/>
    </row>
    <row r="46" spans="1:14" s="14" customFormat="1" ht="32.25" customHeight="1">
      <c r="A46" s="3">
        <f t="shared" si="2"/>
        <v>39</v>
      </c>
      <c r="B46" s="46">
        <v>44629</v>
      </c>
      <c r="C46" s="4" t="s">
        <v>131</v>
      </c>
      <c r="D46" s="47" t="s">
        <v>132</v>
      </c>
      <c r="E46" s="4" t="s">
        <v>20</v>
      </c>
      <c r="F46" s="4" t="s">
        <v>24</v>
      </c>
      <c r="G46" s="56">
        <v>243</v>
      </c>
      <c r="H46" s="57">
        <v>4475.3999999999996</v>
      </c>
      <c r="I46" s="57">
        <v>3272</v>
      </c>
      <c r="J46" s="61">
        <v>1</v>
      </c>
      <c r="K46" s="60">
        <f>I46*J46</f>
        <v>3272</v>
      </c>
      <c r="L46" s="60">
        <f t="shared" si="1"/>
        <v>895.07999999999993</v>
      </c>
      <c r="M46" s="60">
        <f>K46+L46</f>
        <v>4167.08</v>
      </c>
      <c r="N46" s="82"/>
    </row>
    <row r="47" spans="1:14" s="14" customFormat="1" ht="15" customHeight="1">
      <c r="A47" s="3">
        <f t="shared" si="2"/>
        <v>40</v>
      </c>
      <c r="B47" s="46">
        <v>44630</v>
      </c>
      <c r="C47" s="4" t="s">
        <v>133</v>
      </c>
      <c r="D47" s="47" t="s">
        <v>134</v>
      </c>
      <c r="E47" s="4" t="s">
        <v>20</v>
      </c>
      <c r="F47" s="4" t="s">
        <v>24</v>
      </c>
      <c r="G47" s="56">
        <v>150</v>
      </c>
      <c r="H47" s="57">
        <v>2811.4</v>
      </c>
      <c r="I47" s="57">
        <v>2080</v>
      </c>
      <c r="J47" s="61">
        <v>1</v>
      </c>
      <c r="K47" s="60">
        <f>I47*J47</f>
        <v>2080</v>
      </c>
      <c r="L47" s="60">
        <f t="shared" si="1"/>
        <v>562.28000000000009</v>
      </c>
      <c r="M47" s="60">
        <f>K47+L47</f>
        <v>2642.28</v>
      </c>
      <c r="N47" s="82"/>
    </row>
    <row r="48" spans="1:14" s="14" customFormat="1" ht="15" customHeight="1">
      <c r="A48" s="3">
        <f t="shared" si="2"/>
        <v>41</v>
      </c>
      <c r="B48" s="46">
        <v>44630</v>
      </c>
      <c r="C48" s="4" t="s">
        <v>135</v>
      </c>
      <c r="D48" s="47" t="s">
        <v>136</v>
      </c>
      <c r="E48" s="4" t="s">
        <v>20</v>
      </c>
      <c r="F48" s="4" t="s">
        <v>29</v>
      </c>
      <c r="G48" s="56">
        <v>60</v>
      </c>
      <c r="H48" s="57">
        <v>1440.5</v>
      </c>
      <c r="I48" s="57">
        <v>1200</v>
      </c>
      <c r="J48" s="92" t="s">
        <v>21</v>
      </c>
      <c r="K48" s="98">
        <v>2200</v>
      </c>
      <c r="L48" s="60">
        <f t="shared" si="1"/>
        <v>288.10000000000002</v>
      </c>
      <c r="M48" s="98">
        <f>SUM(K48:L49)</f>
        <v>2541.5</v>
      </c>
      <c r="N48" s="82"/>
    </row>
    <row r="49" spans="1:14" s="14" customFormat="1" ht="15" customHeight="1">
      <c r="A49" s="3">
        <f t="shared" si="2"/>
        <v>42</v>
      </c>
      <c r="B49" s="46">
        <v>44630</v>
      </c>
      <c r="C49" s="4" t="s">
        <v>137</v>
      </c>
      <c r="D49" s="47" t="s">
        <v>138</v>
      </c>
      <c r="E49" s="4" t="s">
        <v>20</v>
      </c>
      <c r="F49" s="4" t="s">
        <v>59</v>
      </c>
      <c r="G49" s="56">
        <v>10</v>
      </c>
      <c r="H49" s="57">
        <v>267</v>
      </c>
      <c r="I49" s="57">
        <v>200</v>
      </c>
      <c r="J49" s="93"/>
      <c r="K49" s="100"/>
      <c r="L49" s="60">
        <f t="shared" si="1"/>
        <v>53.400000000000006</v>
      </c>
      <c r="M49" s="100"/>
      <c r="N49" s="82"/>
    </row>
    <row r="50" spans="1:14" s="14" customFormat="1" ht="15" customHeight="1">
      <c r="A50" s="3">
        <f t="shared" si="2"/>
        <v>43</v>
      </c>
      <c r="B50" s="46">
        <v>44631</v>
      </c>
      <c r="C50" s="4" t="s">
        <v>139</v>
      </c>
      <c r="D50" s="47" t="s">
        <v>140</v>
      </c>
      <c r="E50" s="4" t="s">
        <v>20</v>
      </c>
      <c r="F50" s="4" t="s">
        <v>25</v>
      </c>
      <c r="G50" s="56">
        <v>236</v>
      </c>
      <c r="H50" s="57">
        <v>5272</v>
      </c>
      <c r="I50" s="57">
        <v>3820</v>
      </c>
      <c r="J50" s="61">
        <v>1</v>
      </c>
      <c r="K50" s="60">
        <f>I50*J50</f>
        <v>3820</v>
      </c>
      <c r="L50" s="60">
        <f t="shared" si="1"/>
        <v>1054.4000000000001</v>
      </c>
      <c r="M50" s="60">
        <f>K50+L50</f>
        <v>4874.3999999999996</v>
      </c>
      <c r="N50" s="82"/>
    </row>
    <row r="51" spans="1:14" s="14" customFormat="1" ht="15" customHeight="1">
      <c r="A51" s="3">
        <f t="shared" si="2"/>
        <v>44</v>
      </c>
      <c r="B51" s="46">
        <v>44631</v>
      </c>
      <c r="C51" s="4" t="s">
        <v>141</v>
      </c>
      <c r="D51" s="47" t="s">
        <v>142</v>
      </c>
      <c r="E51" s="4" t="s">
        <v>20</v>
      </c>
      <c r="F51" s="4" t="s">
        <v>26</v>
      </c>
      <c r="G51" s="56">
        <v>498</v>
      </c>
      <c r="H51" s="57">
        <v>8724</v>
      </c>
      <c r="I51" s="57">
        <v>6376</v>
      </c>
      <c r="J51" s="61">
        <v>1</v>
      </c>
      <c r="K51" s="60">
        <f>I51*J51</f>
        <v>6376</v>
      </c>
      <c r="L51" s="60">
        <f t="shared" si="1"/>
        <v>1744.8000000000002</v>
      </c>
      <c r="M51" s="60">
        <f>K51+L51</f>
        <v>8120.8</v>
      </c>
      <c r="N51" s="82"/>
    </row>
    <row r="52" spans="1:14" s="14" customFormat="1" ht="15" customHeight="1">
      <c r="A52" s="3">
        <f t="shared" si="2"/>
        <v>45</v>
      </c>
      <c r="B52" s="46">
        <v>44631</v>
      </c>
      <c r="C52" s="4" t="s">
        <v>143</v>
      </c>
      <c r="D52" s="47" t="s">
        <v>144</v>
      </c>
      <c r="E52" s="4" t="s">
        <v>20</v>
      </c>
      <c r="F52" s="4" t="s">
        <v>27</v>
      </c>
      <c r="G52" s="56">
        <v>50</v>
      </c>
      <c r="H52" s="57">
        <v>1529</v>
      </c>
      <c r="I52" s="57">
        <v>1000</v>
      </c>
      <c r="J52" s="92" t="s">
        <v>21</v>
      </c>
      <c r="K52" s="98">
        <v>2800</v>
      </c>
      <c r="L52" s="60">
        <f t="shared" si="1"/>
        <v>305.8</v>
      </c>
      <c r="M52" s="98">
        <f>SUM(K52:L54)</f>
        <v>3441.2200000000003</v>
      </c>
      <c r="N52" s="82"/>
    </row>
    <row r="53" spans="1:14" s="14" customFormat="1" ht="15" customHeight="1">
      <c r="A53" s="3">
        <f t="shared" si="2"/>
        <v>46</v>
      </c>
      <c r="B53" s="46">
        <v>44631</v>
      </c>
      <c r="C53" s="4" t="s">
        <v>145</v>
      </c>
      <c r="D53" s="47" t="s">
        <v>146</v>
      </c>
      <c r="E53" s="4" t="s">
        <v>20</v>
      </c>
      <c r="F53" s="4" t="s">
        <v>24</v>
      </c>
      <c r="G53" s="56">
        <v>25</v>
      </c>
      <c r="H53" s="57">
        <v>664.9</v>
      </c>
      <c r="I53" s="57">
        <v>500</v>
      </c>
      <c r="J53" s="96"/>
      <c r="K53" s="99"/>
      <c r="L53" s="60">
        <f t="shared" si="1"/>
        <v>132.97999999999999</v>
      </c>
      <c r="M53" s="99"/>
      <c r="N53" s="82"/>
    </row>
    <row r="54" spans="1:14" s="14" customFormat="1" ht="15" customHeight="1">
      <c r="A54" s="3">
        <f t="shared" si="2"/>
        <v>47</v>
      </c>
      <c r="B54" s="46">
        <v>44631</v>
      </c>
      <c r="C54" s="4" t="s">
        <v>147</v>
      </c>
      <c r="D54" s="47" t="s">
        <v>148</v>
      </c>
      <c r="E54" s="4" t="s">
        <v>20</v>
      </c>
      <c r="F54" s="4" t="s">
        <v>25</v>
      </c>
      <c r="G54" s="56">
        <v>55</v>
      </c>
      <c r="H54" s="57">
        <v>1012.2</v>
      </c>
      <c r="I54" s="57">
        <v>742</v>
      </c>
      <c r="J54" s="93"/>
      <c r="K54" s="100"/>
      <c r="L54" s="60">
        <f t="shared" si="1"/>
        <v>202.44000000000003</v>
      </c>
      <c r="M54" s="100"/>
      <c r="N54" s="82"/>
    </row>
    <row r="55" spans="1:14" s="14" customFormat="1" ht="15" customHeight="1">
      <c r="A55" s="3">
        <f t="shared" si="2"/>
        <v>48</v>
      </c>
      <c r="B55" s="46">
        <v>44631</v>
      </c>
      <c r="C55" s="4" t="s">
        <v>149</v>
      </c>
      <c r="D55" s="47" t="s">
        <v>150</v>
      </c>
      <c r="E55" s="4" t="s">
        <v>20</v>
      </c>
      <c r="F55" s="4" t="s">
        <v>26</v>
      </c>
      <c r="G55" s="56">
        <v>22</v>
      </c>
      <c r="H55" s="57">
        <v>1168.2</v>
      </c>
      <c r="I55" s="57">
        <v>840</v>
      </c>
      <c r="J55" s="61">
        <v>1</v>
      </c>
      <c r="K55" s="60">
        <f>I55*J55</f>
        <v>840</v>
      </c>
      <c r="L55" s="60">
        <f t="shared" si="1"/>
        <v>233.64000000000001</v>
      </c>
      <c r="M55" s="60">
        <f>K55+L55</f>
        <v>1073.6400000000001</v>
      </c>
      <c r="N55" s="82"/>
    </row>
    <row r="56" spans="1:14" s="14" customFormat="1" ht="15" customHeight="1">
      <c r="A56" s="3">
        <f t="shared" si="2"/>
        <v>49</v>
      </c>
      <c r="B56" s="46">
        <v>44631</v>
      </c>
      <c r="C56" s="4" t="s">
        <v>151</v>
      </c>
      <c r="D56" s="47" t="s">
        <v>152</v>
      </c>
      <c r="E56" s="4" t="s">
        <v>20</v>
      </c>
      <c r="F56" s="4" t="s">
        <v>26</v>
      </c>
      <c r="G56" s="56">
        <v>537</v>
      </c>
      <c r="H56" s="57">
        <v>10268.1</v>
      </c>
      <c r="I56" s="57">
        <v>7572</v>
      </c>
      <c r="J56" s="61">
        <v>1</v>
      </c>
      <c r="K56" s="60">
        <f>I56*J56</f>
        <v>7572</v>
      </c>
      <c r="L56" s="60">
        <f t="shared" si="1"/>
        <v>2053.6200000000003</v>
      </c>
      <c r="M56" s="60">
        <f>K56+L56</f>
        <v>9625.6200000000008</v>
      </c>
      <c r="N56" s="82"/>
    </row>
    <row r="57" spans="1:14" s="14" customFormat="1" ht="15" customHeight="1">
      <c r="A57" s="3">
        <f t="shared" si="2"/>
        <v>50</v>
      </c>
      <c r="B57" s="46">
        <v>44632</v>
      </c>
      <c r="C57" s="4" t="s">
        <v>153</v>
      </c>
      <c r="D57" s="47" t="s">
        <v>154</v>
      </c>
      <c r="E57" s="4" t="s">
        <v>20</v>
      </c>
      <c r="F57" s="4" t="s">
        <v>24</v>
      </c>
      <c r="G57" s="56">
        <v>169</v>
      </c>
      <c r="H57" s="57">
        <v>3623.8</v>
      </c>
      <c r="I57" s="57">
        <v>2590</v>
      </c>
      <c r="J57" s="61">
        <v>1</v>
      </c>
      <c r="K57" s="60">
        <f>I57*J57</f>
        <v>2590</v>
      </c>
      <c r="L57" s="60">
        <f t="shared" si="1"/>
        <v>724.7600000000001</v>
      </c>
      <c r="M57" s="60">
        <f>K57+L57</f>
        <v>3314.76</v>
      </c>
      <c r="N57" s="82"/>
    </row>
    <row r="58" spans="1:14" s="14" customFormat="1" ht="15" customHeight="1">
      <c r="A58" s="3">
        <f t="shared" si="2"/>
        <v>51</v>
      </c>
      <c r="B58" s="46">
        <v>44632</v>
      </c>
      <c r="C58" s="4" t="s">
        <v>155</v>
      </c>
      <c r="D58" s="47" t="s">
        <v>156</v>
      </c>
      <c r="E58" s="4" t="s">
        <v>20</v>
      </c>
      <c r="F58" s="4" t="s">
        <v>26</v>
      </c>
      <c r="G58" s="56">
        <v>20</v>
      </c>
      <c r="H58" s="57">
        <v>507.8</v>
      </c>
      <c r="I58" s="57">
        <v>400</v>
      </c>
      <c r="J58" s="92" t="s">
        <v>21</v>
      </c>
      <c r="K58" s="98">
        <v>3200</v>
      </c>
      <c r="L58" s="60">
        <f t="shared" si="1"/>
        <v>101.56</v>
      </c>
      <c r="M58" s="98">
        <f>SUM(K58:L61)</f>
        <v>3562.6600000000003</v>
      </c>
      <c r="N58" s="82"/>
    </row>
    <row r="59" spans="1:14" s="14" customFormat="1" ht="15" customHeight="1">
      <c r="A59" s="3">
        <f t="shared" si="2"/>
        <v>52</v>
      </c>
      <c r="B59" s="46">
        <v>44632</v>
      </c>
      <c r="C59" s="4" t="s">
        <v>157</v>
      </c>
      <c r="D59" s="47" t="s">
        <v>158</v>
      </c>
      <c r="E59" s="4" t="s">
        <v>20</v>
      </c>
      <c r="F59" s="4" t="s">
        <v>28</v>
      </c>
      <c r="G59" s="56">
        <v>5</v>
      </c>
      <c r="H59" s="57">
        <v>106.6</v>
      </c>
      <c r="I59" s="57">
        <v>100</v>
      </c>
      <c r="J59" s="96"/>
      <c r="K59" s="99"/>
      <c r="L59" s="60">
        <f t="shared" si="1"/>
        <v>21.32</v>
      </c>
      <c r="M59" s="99"/>
      <c r="N59" s="82"/>
    </row>
    <row r="60" spans="1:14" s="14" customFormat="1" ht="15" customHeight="1">
      <c r="A60" s="3">
        <f t="shared" si="2"/>
        <v>53</v>
      </c>
      <c r="B60" s="46">
        <v>44632</v>
      </c>
      <c r="C60" s="4" t="s">
        <v>159</v>
      </c>
      <c r="D60" s="47" t="s">
        <v>160</v>
      </c>
      <c r="E60" s="4" t="s">
        <v>20</v>
      </c>
      <c r="F60" s="4" t="s">
        <v>23</v>
      </c>
      <c r="G60" s="56">
        <v>35</v>
      </c>
      <c r="H60" s="57">
        <v>949.5</v>
      </c>
      <c r="I60" s="57">
        <v>700</v>
      </c>
      <c r="J60" s="96"/>
      <c r="K60" s="99"/>
      <c r="L60" s="60">
        <f t="shared" si="1"/>
        <v>189.9</v>
      </c>
      <c r="M60" s="99"/>
      <c r="N60" s="82"/>
    </row>
    <row r="61" spans="1:14" s="14" customFormat="1" ht="15" customHeight="1">
      <c r="A61" s="3">
        <f t="shared" si="2"/>
        <v>54</v>
      </c>
      <c r="B61" s="46">
        <v>44632</v>
      </c>
      <c r="C61" s="4" t="s">
        <v>161</v>
      </c>
      <c r="D61" s="47" t="s">
        <v>162</v>
      </c>
      <c r="E61" s="4" t="s">
        <v>20</v>
      </c>
      <c r="F61" s="4" t="s">
        <v>163</v>
      </c>
      <c r="G61" s="56">
        <v>35</v>
      </c>
      <c r="H61" s="57">
        <v>249.4</v>
      </c>
      <c r="I61" s="57">
        <v>217.6</v>
      </c>
      <c r="J61" s="93"/>
      <c r="K61" s="100"/>
      <c r="L61" s="60">
        <f t="shared" si="1"/>
        <v>49.88</v>
      </c>
      <c r="M61" s="100"/>
      <c r="N61" s="82"/>
    </row>
    <row r="62" spans="1:14" s="14" customFormat="1" ht="25.5">
      <c r="A62" s="3">
        <f t="shared" si="2"/>
        <v>55</v>
      </c>
      <c r="B62" s="46">
        <v>44634</v>
      </c>
      <c r="C62" s="4" t="s">
        <v>164</v>
      </c>
      <c r="D62" s="47" t="s">
        <v>165</v>
      </c>
      <c r="E62" s="4" t="s">
        <v>20</v>
      </c>
      <c r="F62" s="47" t="s">
        <v>166</v>
      </c>
      <c r="G62" s="56">
        <v>40</v>
      </c>
      <c r="H62" s="57">
        <v>1253</v>
      </c>
      <c r="I62" s="57">
        <v>800</v>
      </c>
      <c r="J62" s="92" t="s">
        <v>21</v>
      </c>
      <c r="K62" s="98">
        <v>4500</v>
      </c>
      <c r="L62" s="60">
        <f t="shared" si="1"/>
        <v>250.60000000000002</v>
      </c>
      <c r="M62" s="98">
        <f>SUM(K62:L64)</f>
        <v>5209.2800000000007</v>
      </c>
      <c r="N62" s="82"/>
    </row>
    <row r="63" spans="1:14" s="14" customFormat="1" ht="15" customHeight="1">
      <c r="A63" s="3">
        <f t="shared" si="2"/>
        <v>56</v>
      </c>
      <c r="B63" s="46">
        <v>44634</v>
      </c>
      <c r="C63" s="4" t="s">
        <v>167</v>
      </c>
      <c r="D63" s="47" t="s">
        <v>168</v>
      </c>
      <c r="E63" s="4" t="s">
        <v>20</v>
      </c>
      <c r="F63" s="4" t="s">
        <v>36</v>
      </c>
      <c r="G63" s="56">
        <v>18</v>
      </c>
      <c r="H63" s="57">
        <v>325.39999999999998</v>
      </c>
      <c r="I63" s="57">
        <v>291</v>
      </c>
      <c r="J63" s="96"/>
      <c r="K63" s="99"/>
      <c r="L63" s="60">
        <f t="shared" si="1"/>
        <v>65.08</v>
      </c>
      <c r="M63" s="99"/>
      <c r="N63" s="82"/>
    </row>
    <row r="64" spans="1:14" s="14" customFormat="1" ht="15" customHeight="1">
      <c r="A64" s="3">
        <f t="shared" si="2"/>
        <v>57</v>
      </c>
      <c r="B64" s="46">
        <v>44634</v>
      </c>
      <c r="C64" s="4" t="s">
        <v>169</v>
      </c>
      <c r="D64" s="47" t="s">
        <v>170</v>
      </c>
      <c r="E64" s="4" t="s">
        <v>20</v>
      </c>
      <c r="F64" s="4" t="s">
        <v>27</v>
      </c>
      <c r="G64" s="56">
        <v>70</v>
      </c>
      <c r="H64" s="57">
        <v>1968</v>
      </c>
      <c r="I64" s="57">
        <v>1400</v>
      </c>
      <c r="J64" s="93"/>
      <c r="K64" s="100"/>
      <c r="L64" s="60">
        <f t="shared" si="1"/>
        <v>393.6</v>
      </c>
      <c r="M64" s="100"/>
      <c r="N64" s="82"/>
    </row>
    <row r="65" spans="1:14" s="14" customFormat="1" ht="15" customHeight="1">
      <c r="A65" s="3">
        <f t="shared" si="2"/>
        <v>58</v>
      </c>
      <c r="B65" s="46">
        <v>44634</v>
      </c>
      <c r="C65" s="4" t="s">
        <v>171</v>
      </c>
      <c r="D65" s="47" t="s">
        <v>172</v>
      </c>
      <c r="E65" s="4" t="s">
        <v>20</v>
      </c>
      <c r="F65" s="4" t="s">
        <v>31</v>
      </c>
      <c r="G65" s="56">
        <v>3</v>
      </c>
      <c r="H65" s="57">
        <v>23.9</v>
      </c>
      <c r="I65" s="57">
        <v>18</v>
      </c>
      <c r="J65" s="92" t="s">
        <v>21</v>
      </c>
      <c r="K65" s="98">
        <v>2500</v>
      </c>
      <c r="L65" s="60">
        <f t="shared" si="1"/>
        <v>4.78</v>
      </c>
      <c r="M65" s="98">
        <f>SUM(K65:L68)</f>
        <v>2749.0800000000004</v>
      </c>
      <c r="N65" s="82"/>
    </row>
    <row r="66" spans="1:14" s="14" customFormat="1" ht="15" customHeight="1">
      <c r="A66" s="3">
        <f t="shared" si="2"/>
        <v>59</v>
      </c>
      <c r="B66" s="46">
        <v>44634</v>
      </c>
      <c r="C66" s="4" t="s">
        <v>173</v>
      </c>
      <c r="D66" s="47" t="s">
        <v>174</v>
      </c>
      <c r="E66" s="4" t="s">
        <v>20</v>
      </c>
      <c r="F66" s="4" t="s">
        <v>27</v>
      </c>
      <c r="G66" s="56">
        <v>2</v>
      </c>
      <c r="H66" s="57">
        <v>53.8</v>
      </c>
      <c r="I66" s="57">
        <v>40</v>
      </c>
      <c r="J66" s="96"/>
      <c r="K66" s="99"/>
      <c r="L66" s="60">
        <f t="shared" si="1"/>
        <v>10.76</v>
      </c>
      <c r="M66" s="99"/>
      <c r="N66" s="82"/>
    </row>
    <row r="67" spans="1:14" s="14" customFormat="1" ht="15" customHeight="1">
      <c r="A67" s="3">
        <f t="shared" si="2"/>
        <v>60</v>
      </c>
      <c r="B67" s="46">
        <v>44634</v>
      </c>
      <c r="C67" s="4" t="s">
        <v>175</v>
      </c>
      <c r="D67" s="47" t="s">
        <v>176</v>
      </c>
      <c r="E67" s="4" t="s">
        <v>20</v>
      </c>
      <c r="F67" s="4" t="s">
        <v>30</v>
      </c>
      <c r="G67" s="56">
        <v>35</v>
      </c>
      <c r="H67" s="57">
        <v>1064</v>
      </c>
      <c r="I67" s="57">
        <v>1050</v>
      </c>
      <c r="J67" s="96"/>
      <c r="K67" s="99"/>
      <c r="L67" s="60">
        <f t="shared" si="1"/>
        <v>212.8</v>
      </c>
      <c r="M67" s="99"/>
      <c r="N67" s="82"/>
    </row>
    <row r="68" spans="1:14" s="14" customFormat="1" ht="15" customHeight="1">
      <c r="A68" s="3">
        <f t="shared" si="2"/>
        <v>61</v>
      </c>
      <c r="B68" s="46">
        <v>44634</v>
      </c>
      <c r="C68" s="4" t="s">
        <v>177</v>
      </c>
      <c r="D68" s="47" t="s">
        <v>178</v>
      </c>
      <c r="E68" s="4" t="s">
        <v>20</v>
      </c>
      <c r="F68" s="4" t="s">
        <v>75</v>
      </c>
      <c r="G68" s="56">
        <v>4</v>
      </c>
      <c r="H68" s="57">
        <v>103.7</v>
      </c>
      <c r="I68" s="57">
        <v>80</v>
      </c>
      <c r="J68" s="93"/>
      <c r="K68" s="100"/>
      <c r="L68" s="60">
        <f t="shared" si="1"/>
        <v>20.740000000000002</v>
      </c>
      <c r="M68" s="100"/>
      <c r="N68" s="82"/>
    </row>
    <row r="69" spans="1:14" s="14" customFormat="1" ht="25.5">
      <c r="A69" s="3">
        <f t="shared" si="2"/>
        <v>62</v>
      </c>
      <c r="B69" s="46">
        <v>44635</v>
      </c>
      <c r="C69" s="4" t="s">
        <v>179</v>
      </c>
      <c r="D69" s="47" t="s">
        <v>170</v>
      </c>
      <c r="E69" s="47" t="s">
        <v>27</v>
      </c>
      <c r="F69" s="4" t="s">
        <v>91</v>
      </c>
      <c r="G69" s="56">
        <v>70</v>
      </c>
      <c r="H69" s="57">
        <v>1960</v>
      </c>
      <c r="I69" s="57">
        <v>1400</v>
      </c>
      <c r="J69" s="61" t="s">
        <v>21</v>
      </c>
      <c r="K69" s="60">
        <v>2800</v>
      </c>
      <c r="L69" s="60">
        <v>0</v>
      </c>
      <c r="M69" s="60">
        <f>K69+L69</f>
        <v>2800</v>
      </c>
      <c r="N69" s="82" t="s">
        <v>94</v>
      </c>
    </row>
    <row r="70" spans="1:14" s="14" customFormat="1" ht="15" customHeight="1">
      <c r="A70" s="3">
        <v>63</v>
      </c>
      <c r="B70" s="46">
        <v>44634</v>
      </c>
      <c r="C70" s="4" t="s">
        <v>169</v>
      </c>
      <c r="D70" s="47" t="s">
        <v>170</v>
      </c>
      <c r="E70" s="4" t="s">
        <v>20</v>
      </c>
      <c r="F70" s="4" t="s">
        <v>27</v>
      </c>
      <c r="G70" s="56">
        <v>70</v>
      </c>
      <c r="H70" s="57">
        <v>1968</v>
      </c>
      <c r="I70" s="57">
        <v>1400</v>
      </c>
      <c r="J70" s="92" t="s">
        <v>21</v>
      </c>
      <c r="K70" s="98">
        <v>2800</v>
      </c>
      <c r="L70" s="60">
        <f t="shared" si="1"/>
        <v>393.6</v>
      </c>
      <c r="M70" s="98">
        <f>SUM(K70:L72)</f>
        <v>3303</v>
      </c>
      <c r="N70" s="82"/>
    </row>
    <row r="71" spans="1:14" s="14" customFormat="1" ht="15" customHeight="1">
      <c r="A71" s="3">
        <f t="shared" ref="A71:A94" si="3">A70+1</f>
        <v>64</v>
      </c>
      <c r="B71" s="46">
        <v>44635</v>
      </c>
      <c r="C71" s="4" t="s">
        <v>180</v>
      </c>
      <c r="D71" s="47" t="s">
        <v>181</v>
      </c>
      <c r="E71" s="4" t="s">
        <v>20</v>
      </c>
      <c r="F71" s="4" t="s">
        <v>109</v>
      </c>
      <c r="G71" s="56">
        <v>14</v>
      </c>
      <c r="H71" s="57">
        <v>280</v>
      </c>
      <c r="I71" s="57">
        <v>280</v>
      </c>
      <c r="J71" s="96"/>
      <c r="K71" s="99"/>
      <c r="L71" s="60">
        <f t="shared" si="1"/>
        <v>56</v>
      </c>
      <c r="M71" s="99"/>
      <c r="N71" s="82"/>
    </row>
    <row r="72" spans="1:14" s="14" customFormat="1" ht="15" customHeight="1">
      <c r="A72" s="3">
        <f t="shared" si="3"/>
        <v>65</v>
      </c>
      <c r="B72" s="46">
        <v>44635</v>
      </c>
      <c r="C72" s="4" t="s">
        <v>182</v>
      </c>
      <c r="D72" s="47" t="s">
        <v>183</v>
      </c>
      <c r="E72" s="4" t="s">
        <v>20</v>
      </c>
      <c r="F72" s="4" t="s">
        <v>27</v>
      </c>
      <c r="G72" s="56">
        <v>20</v>
      </c>
      <c r="H72" s="57">
        <v>267</v>
      </c>
      <c r="I72" s="57">
        <v>400</v>
      </c>
      <c r="J72" s="93"/>
      <c r="K72" s="100"/>
      <c r="L72" s="60">
        <f t="shared" si="1"/>
        <v>53.400000000000006</v>
      </c>
      <c r="M72" s="100"/>
      <c r="N72" s="82"/>
    </row>
    <row r="73" spans="1:14" s="14" customFormat="1" ht="15" customHeight="1">
      <c r="A73" s="3">
        <f t="shared" si="3"/>
        <v>66</v>
      </c>
      <c r="B73" s="46">
        <v>44635</v>
      </c>
      <c r="C73" s="4" t="s">
        <v>184</v>
      </c>
      <c r="D73" s="47" t="s">
        <v>185</v>
      </c>
      <c r="E73" s="4" t="s">
        <v>20</v>
      </c>
      <c r="F73" s="4" t="s">
        <v>25</v>
      </c>
      <c r="G73" s="56">
        <v>243</v>
      </c>
      <c r="H73" s="57">
        <v>3675.3</v>
      </c>
      <c r="I73" s="57">
        <v>2714</v>
      </c>
      <c r="J73" s="61">
        <v>1</v>
      </c>
      <c r="K73" s="60">
        <f>I73*J73</f>
        <v>2714</v>
      </c>
      <c r="L73" s="60">
        <f t="shared" ref="L73:L135" si="4">H73*0.2</f>
        <v>735.06000000000006</v>
      </c>
      <c r="M73" s="60">
        <f>K73+L73</f>
        <v>3449.06</v>
      </c>
      <c r="N73" s="82"/>
    </row>
    <row r="74" spans="1:14" s="14" customFormat="1" ht="38.25">
      <c r="A74" s="3">
        <f t="shared" si="3"/>
        <v>67</v>
      </c>
      <c r="B74" s="46">
        <v>44635</v>
      </c>
      <c r="C74" s="4" t="s">
        <v>186</v>
      </c>
      <c r="D74" s="47" t="s">
        <v>187</v>
      </c>
      <c r="E74" s="4" t="s">
        <v>20</v>
      </c>
      <c r="F74" s="4" t="s">
        <v>26</v>
      </c>
      <c r="G74" s="56">
        <v>133</v>
      </c>
      <c r="H74" s="57">
        <v>2103.1999999999998</v>
      </c>
      <c r="I74" s="57">
        <v>1555</v>
      </c>
      <c r="J74" s="61">
        <v>1</v>
      </c>
      <c r="K74" s="60">
        <f>I74*J74</f>
        <v>1555</v>
      </c>
      <c r="L74" s="60">
        <f t="shared" si="4"/>
        <v>420.64</v>
      </c>
      <c r="M74" s="60">
        <f>K74+L74</f>
        <v>1975.6399999999999</v>
      </c>
      <c r="N74" s="82"/>
    </row>
    <row r="75" spans="1:14" s="14" customFormat="1" ht="51">
      <c r="A75" s="3">
        <f t="shared" si="3"/>
        <v>68</v>
      </c>
      <c r="B75" s="46">
        <v>44635</v>
      </c>
      <c r="C75" s="4" t="s">
        <v>188</v>
      </c>
      <c r="D75" s="47" t="s">
        <v>189</v>
      </c>
      <c r="E75" s="4" t="s">
        <v>20</v>
      </c>
      <c r="F75" s="4" t="s">
        <v>24</v>
      </c>
      <c r="G75" s="56">
        <v>166</v>
      </c>
      <c r="H75" s="57">
        <v>3365.4</v>
      </c>
      <c r="I75" s="57">
        <v>2406</v>
      </c>
      <c r="J75" s="61">
        <v>1</v>
      </c>
      <c r="K75" s="60">
        <f>I75*J75</f>
        <v>2406</v>
      </c>
      <c r="L75" s="60">
        <f t="shared" si="4"/>
        <v>673.08</v>
      </c>
      <c r="M75" s="60">
        <f>K75+L75</f>
        <v>3079.08</v>
      </c>
      <c r="N75" s="82"/>
    </row>
    <row r="76" spans="1:14" s="14" customFormat="1">
      <c r="A76" s="3">
        <f t="shared" si="3"/>
        <v>69</v>
      </c>
      <c r="B76" s="46">
        <v>44635</v>
      </c>
      <c r="C76" s="4" t="s">
        <v>190</v>
      </c>
      <c r="D76" s="47" t="s">
        <v>191</v>
      </c>
      <c r="E76" s="4" t="s">
        <v>20</v>
      </c>
      <c r="F76" s="4" t="s">
        <v>75</v>
      </c>
      <c r="G76" s="56">
        <v>30</v>
      </c>
      <c r="H76" s="57">
        <v>600</v>
      </c>
      <c r="I76" s="57">
        <v>600</v>
      </c>
      <c r="J76" s="92" t="s">
        <v>21</v>
      </c>
      <c r="K76" s="98">
        <v>2200</v>
      </c>
      <c r="L76" s="60">
        <f t="shared" si="4"/>
        <v>120</v>
      </c>
      <c r="M76" s="98">
        <f>SUM(K76:L77)</f>
        <v>2416.84</v>
      </c>
      <c r="N76" s="82"/>
    </row>
    <row r="77" spans="1:14" s="14" customFormat="1">
      <c r="A77" s="3">
        <f t="shared" si="3"/>
        <v>70</v>
      </c>
      <c r="B77" s="46">
        <v>44635</v>
      </c>
      <c r="C77" s="4" t="s">
        <v>192</v>
      </c>
      <c r="D77" s="47" t="s">
        <v>193</v>
      </c>
      <c r="E77" s="4" t="s">
        <v>20</v>
      </c>
      <c r="F77" s="4" t="s">
        <v>24</v>
      </c>
      <c r="G77" s="56">
        <v>18</v>
      </c>
      <c r="H77" s="57">
        <v>484.2</v>
      </c>
      <c r="I77" s="57">
        <v>360</v>
      </c>
      <c r="J77" s="93"/>
      <c r="K77" s="100"/>
      <c r="L77" s="60">
        <f t="shared" si="4"/>
        <v>96.84</v>
      </c>
      <c r="M77" s="100"/>
      <c r="N77" s="82"/>
    </row>
    <row r="78" spans="1:14" s="14" customFormat="1" ht="25.5">
      <c r="A78" s="3">
        <f t="shared" si="3"/>
        <v>71</v>
      </c>
      <c r="B78" s="46">
        <v>44636</v>
      </c>
      <c r="C78" s="4" t="s">
        <v>194</v>
      </c>
      <c r="D78" s="47" t="s">
        <v>195</v>
      </c>
      <c r="E78" s="4" t="s">
        <v>20</v>
      </c>
      <c r="F78" s="4" t="s">
        <v>26</v>
      </c>
      <c r="G78" s="56">
        <v>279</v>
      </c>
      <c r="H78" s="57">
        <v>5522</v>
      </c>
      <c r="I78" s="57">
        <v>3957</v>
      </c>
      <c r="J78" s="61">
        <v>1</v>
      </c>
      <c r="K78" s="60">
        <f>I78*J78</f>
        <v>3957</v>
      </c>
      <c r="L78" s="60">
        <f t="shared" si="4"/>
        <v>1104.4000000000001</v>
      </c>
      <c r="M78" s="60">
        <f>K78+L78</f>
        <v>5061.3999999999996</v>
      </c>
      <c r="N78" s="82"/>
    </row>
    <row r="79" spans="1:14" s="14" customFormat="1" ht="38.25">
      <c r="A79" s="3">
        <f t="shared" si="3"/>
        <v>72</v>
      </c>
      <c r="B79" s="46">
        <v>44636</v>
      </c>
      <c r="C79" s="4" t="s">
        <v>196</v>
      </c>
      <c r="D79" s="47" t="s">
        <v>197</v>
      </c>
      <c r="E79" s="4" t="s">
        <v>20</v>
      </c>
      <c r="F79" s="4" t="s">
        <v>25</v>
      </c>
      <c r="G79" s="56">
        <v>188</v>
      </c>
      <c r="H79" s="57">
        <v>3070.2</v>
      </c>
      <c r="I79" s="57">
        <v>2132</v>
      </c>
      <c r="J79" s="61">
        <v>1</v>
      </c>
      <c r="K79" s="60">
        <f>I79*J79</f>
        <v>2132</v>
      </c>
      <c r="L79" s="60">
        <f t="shared" si="4"/>
        <v>614.04</v>
      </c>
      <c r="M79" s="60">
        <f>K79+L79</f>
        <v>2746.04</v>
      </c>
      <c r="N79" s="82"/>
    </row>
    <row r="80" spans="1:14" s="14" customFormat="1">
      <c r="A80" s="3">
        <f t="shared" si="3"/>
        <v>73</v>
      </c>
      <c r="B80" s="46">
        <v>44636</v>
      </c>
      <c r="C80" s="4" t="s">
        <v>198</v>
      </c>
      <c r="D80" s="47" t="s">
        <v>199</v>
      </c>
      <c r="E80" s="4" t="s">
        <v>20</v>
      </c>
      <c r="F80" s="4" t="s">
        <v>33</v>
      </c>
      <c r="G80" s="56">
        <v>15</v>
      </c>
      <c r="H80" s="57">
        <v>71.900000000000006</v>
      </c>
      <c r="I80" s="57">
        <v>58.4</v>
      </c>
      <c r="J80" s="92" t="s">
        <v>21</v>
      </c>
      <c r="K80" s="98">
        <v>2200</v>
      </c>
      <c r="L80" s="60">
        <f t="shared" si="4"/>
        <v>14.380000000000003</v>
      </c>
      <c r="M80" s="98">
        <f>SUM(K80:L82)</f>
        <v>2374.38</v>
      </c>
      <c r="N80" s="82"/>
    </row>
    <row r="81" spans="1:14" s="14" customFormat="1" ht="25.5">
      <c r="A81" s="3">
        <f t="shared" si="3"/>
        <v>74</v>
      </c>
      <c r="B81" s="46">
        <v>44636</v>
      </c>
      <c r="C81" s="4" t="s">
        <v>200</v>
      </c>
      <c r="D81" s="47" t="s">
        <v>201</v>
      </c>
      <c r="E81" s="4" t="s">
        <v>20</v>
      </c>
      <c r="F81" s="47" t="s">
        <v>202</v>
      </c>
      <c r="G81" s="56">
        <v>10</v>
      </c>
      <c r="H81" s="57">
        <v>200</v>
      </c>
      <c r="I81" s="57">
        <v>200</v>
      </c>
      <c r="J81" s="96"/>
      <c r="K81" s="99"/>
      <c r="L81" s="60">
        <f t="shared" si="4"/>
        <v>40</v>
      </c>
      <c r="M81" s="99"/>
      <c r="N81" s="82"/>
    </row>
    <row r="82" spans="1:14" s="14" customFormat="1">
      <c r="A82" s="3">
        <f t="shared" si="3"/>
        <v>75</v>
      </c>
      <c r="B82" s="46">
        <v>44636</v>
      </c>
      <c r="C82" s="4" t="s">
        <v>203</v>
      </c>
      <c r="D82" s="47" t="s">
        <v>204</v>
      </c>
      <c r="E82" s="4" t="s">
        <v>20</v>
      </c>
      <c r="F82" s="4" t="s">
        <v>27</v>
      </c>
      <c r="G82" s="56">
        <v>30</v>
      </c>
      <c r="H82" s="57">
        <v>600</v>
      </c>
      <c r="I82" s="57">
        <v>600</v>
      </c>
      <c r="J82" s="93"/>
      <c r="K82" s="100"/>
      <c r="L82" s="60">
        <f t="shared" si="4"/>
        <v>120</v>
      </c>
      <c r="M82" s="100"/>
      <c r="N82" s="82"/>
    </row>
    <row r="83" spans="1:14" s="14" customFormat="1">
      <c r="A83" s="3">
        <f t="shared" si="3"/>
        <v>76</v>
      </c>
      <c r="B83" s="46">
        <v>44636</v>
      </c>
      <c r="C83" s="4" t="s">
        <v>205</v>
      </c>
      <c r="D83" s="47" t="s">
        <v>206</v>
      </c>
      <c r="E83" s="4" t="s">
        <v>20</v>
      </c>
      <c r="F83" s="4" t="s">
        <v>26</v>
      </c>
      <c r="G83" s="56">
        <v>380</v>
      </c>
      <c r="H83" s="57">
        <v>7891</v>
      </c>
      <c r="I83" s="57">
        <v>5600</v>
      </c>
      <c r="J83" s="61">
        <v>1</v>
      </c>
      <c r="K83" s="60">
        <f t="shared" ref="K83:K88" si="5">I83*J83</f>
        <v>5600</v>
      </c>
      <c r="L83" s="60">
        <f t="shared" si="4"/>
        <v>1578.2</v>
      </c>
      <c r="M83" s="60">
        <f t="shared" ref="M83:M88" si="6">K83+L83</f>
        <v>7178.2</v>
      </c>
      <c r="N83" s="82"/>
    </row>
    <row r="84" spans="1:14" s="14" customFormat="1">
      <c r="A84" s="3">
        <f t="shared" si="3"/>
        <v>77</v>
      </c>
      <c r="B84" s="46">
        <v>44636</v>
      </c>
      <c r="C84" s="4" t="s">
        <v>207</v>
      </c>
      <c r="D84" s="47" t="s">
        <v>208</v>
      </c>
      <c r="E84" s="4" t="s">
        <v>20</v>
      </c>
      <c r="F84" s="4" t="s">
        <v>26</v>
      </c>
      <c r="G84" s="56">
        <v>275</v>
      </c>
      <c r="H84" s="57">
        <v>5657.5</v>
      </c>
      <c r="I84" s="57">
        <v>4138</v>
      </c>
      <c r="J84" s="61">
        <v>1</v>
      </c>
      <c r="K84" s="60">
        <f t="shared" si="5"/>
        <v>4138</v>
      </c>
      <c r="L84" s="60">
        <f t="shared" si="4"/>
        <v>1131.5</v>
      </c>
      <c r="M84" s="60">
        <f t="shared" si="6"/>
        <v>5269.5</v>
      </c>
      <c r="N84" s="82"/>
    </row>
    <row r="85" spans="1:14" s="14" customFormat="1" ht="43.5" customHeight="1">
      <c r="A85" s="3">
        <f t="shared" si="3"/>
        <v>78</v>
      </c>
      <c r="B85" s="46">
        <v>44637</v>
      </c>
      <c r="C85" s="4" t="s">
        <v>209</v>
      </c>
      <c r="D85" s="47" t="s">
        <v>210</v>
      </c>
      <c r="E85" s="4" t="s">
        <v>20</v>
      </c>
      <c r="F85" s="4" t="s">
        <v>24</v>
      </c>
      <c r="G85" s="56">
        <v>206</v>
      </c>
      <c r="H85" s="57">
        <v>4618.5</v>
      </c>
      <c r="I85" s="57">
        <v>3227</v>
      </c>
      <c r="J85" s="61">
        <v>1</v>
      </c>
      <c r="K85" s="60">
        <f t="shared" si="5"/>
        <v>3227</v>
      </c>
      <c r="L85" s="60">
        <f t="shared" si="4"/>
        <v>923.7</v>
      </c>
      <c r="M85" s="60">
        <f t="shared" si="6"/>
        <v>4150.7</v>
      </c>
      <c r="N85" s="82"/>
    </row>
    <row r="86" spans="1:14" s="14" customFormat="1" ht="15" customHeight="1">
      <c r="A86" s="3">
        <f t="shared" si="3"/>
        <v>79</v>
      </c>
      <c r="B86" s="46">
        <v>44637</v>
      </c>
      <c r="C86" s="4" t="s">
        <v>211</v>
      </c>
      <c r="D86" s="47" t="s">
        <v>212</v>
      </c>
      <c r="E86" s="4" t="s">
        <v>20</v>
      </c>
      <c r="F86" s="4" t="s">
        <v>24</v>
      </c>
      <c r="G86" s="56">
        <v>163</v>
      </c>
      <c r="H86" s="57">
        <v>2973.4</v>
      </c>
      <c r="I86" s="57">
        <v>2208</v>
      </c>
      <c r="J86" s="61">
        <v>1</v>
      </c>
      <c r="K86" s="60">
        <f t="shared" si="5"/>
        <v>2208</v>
      </c>
      <c r="L86" s="60">
        <f t="shared" si="4"/>
        <v>594.68000000000006</v>
      </c>
      <c r="M86" s="60">
        <f t="shared" si="6"/>
        <v>2802.6800000000003</v>
      </c>
      <c r="N86" s="82"/>
    </row>
    <row r="87" spans="1:14" s="14" customFormat="1" ht="38.25">
      <c r="A87" s="3">
        <f t="shared" si="3"/>
        <v>80</v>
      </c>
      <c r="B87" s="46">
        <v>44637</v>
      </c>
      <c r="C87" s="4" t="s">
        <v>213</v>
      </c>
      <c r="D87" s="47" t="s">
        <v>214</v>
      </c>
      <c r="E87" s="4" t="s">
        <v>20</v>
      </c>
      <c r="F87" s="4" t="s">
        <v>25</v>
      </c>
      <c r="G87" s="56">
        <v>258</v>
      </c>
      <c r="H87" s="57">
        <v>5855.7</v>
      </c>
      <c r="I87" s="57">
        <v>4270</v>
      </c>
      <c r="J87" s="61">
        <v>1</v>
      </c>
      <c r="K87" s="60">
        <f t="shared" si="5"/>
        <v>4270</v>
      </c>
      <c r="L87" s="60">
        <f t="shared" si="4"/>
        <v>1171.1400000000001</v>
      </c>
      <c r="M87" s="60">
        <f t="shared" si="6"/>
        <v>5441.14</v>
      </c>
      <c r="N87" s="82"/>
    </row>
    <row r="88" spans="1:14" s="14" customFormat="1" ht="15" customHeight="1">
      <c r="A88" s="3">
        <f t="shared" si="3"/>
        <v>81</v>
      </c>
      <c r="B88" s="46">
        <v>44637</v>
      </c>
      <c r="C88" s="4" t="s">
        <v>215</v>
      </c>
      <c r="D88" s="47" t="s">
        <v>216</v>
      </c>
      <c r="E88" s="4" t="s">
        <v>20</v>
      </c>
      <c r="F88" s="4" t="s">
        <v>26</v>
      </c>
      <c r="G88" s="56">
        <v>285</v>
      </c>
      <c r="H88" s="57">
        <v>5913.9</v>
      </c>
      <c r="I88" s="57">
        <v>4302</v>
      </c>
      <c r="J88" s="61">
        <v>1</v>
      </c>
      <c r="K88" s="60">
        <f t="shared" si="5"/>
        <v>4302</v>
      </c>
      <c r="L88" s="60">
        <f t="shared" si="4"/>
        <v>1182.78</v>
      </c>
      <c r="M88" s="60">
        <f t="shared" si="6"/>
        <v>5484.78</v>
      </c>
      <c r="N88" s="82"/>
    </row>
    <row r="89" spans="1:14" s="14" customFormat="1" ht="15" customHeight="1">
      <c r="A89" s="3">
        <f t="shared" si="3"/>
        <v>82</v>
      </c>
      <c r="B89" s="46">
        <v>44637</v>
      </c>
      <c r="C89" s="4" t="s">
        <v>217</v>
      </c>
      <c r="D89" s="47" t="s">
        <v>218</v>
      </c>
      <c r="E89" s="4" t="s">
        <v>20</v>
      </c>
      <c r="F89" s="4" t="s">
        <v>116</v>
      </c>
      <c r="G89" s="56">
        <v>22</v>
      </c>
      <c r="H89" s="57">
        <v>506</v>
      </c>
      <c r="I89" s="57">
        <v>440</v>
      </c>
      <c r="J89" s="92" t="s">
        <v>21</v>
      </c>
      <c r="K89" s="98">
        <v>2500</v>
      </c>
      <c r="L89" s="60">
        <f t="shared" si="4"/>
        <v>101.2</v>
      </c>
      <c r="M89" s="98">
        <f>SUM(K89:L92)</f>
        <v>2705.7599999999998</v>
      </c>
      <c r="N89" s="82"/>
    </row>
    <row r="90" spans="1:14" s="14" customFormat="1" ht="15" customHeight="1">
      <c r="A90" s="3">
        <f t="shared" si="3"/>
        <v>83</v>
      </c>
      <c r="B90" s="46">
        <v>44637</v>
      </c>
      <c r="C90" s="4" t="s">
        <v>219</v>
      </c>
      <c r="D90" s="47" t="s">
        <v>220</v>
      </c>
      <c r="E90" s="4" t="s">
        <v>20</v>
      </c>
      <c r="F90" s="4" t="s">
        <v>221</v>
      </c>
      <c r="G90" s="56">
        <v>2</v>
      </c>
      <c r="H90" s="57">
        <v>17</v>
      </c>
      <c r="I90" s="57">
        <v>14</v>
      </c>
      <c r="J90" s="96"/>
      <c r="K90" s="99"/>
      <c r="L90" s="60">
        <f t="shared" si="4"/>
        <v>3.4000000000000004</v>
      </c>
      <c r="M90" s="99"/>
      <c r="N90" s="82"/>
    </row>
    <row r="91" spans="1:14" s="14" customFormat="1" ht="15" customHeight="1">
      <c r="A91" s="3">
        <f t="shared" si="3"/>
        <v>84</v>
      </c>
      <c r="B91" s="46">
        <v>44637</v>
      </c>
      <c r="C91" s="4" t="s">
        <v>222</v>
      </c>
      <c r="D91" s="47" t="s">
        <v>223</v>
      </c>
      <c r="E91" s="4" t="s">
        <v>20</v>
      </c>
      <c r="F91" s="4" t="s">
        <v>34</v>
      </c>
      <c r="G91" s="56">
        <v>9</v>
      </c>
      <c r="H91" s="57">
        <v>60.3</v>
      </c>
      <c r="I91" s="57">
        <v>52.7</v>
      </c>
      <c r="J91" s="96"/>
      <c r="K91" s="99"/>
      <c r="L91" s="60">
        <f t="shared" si="4"/>
        <v>12.06</v>
      </c>
      <c r="M91" s="99"/>
      <c r="N91" s="82"/>
    </row>
    <row r="92" spans="1:14" s="14" customFormat="1" ht="15" customHeight="1">
      <c r="A92" s="3">
        <f t="shared" si="3"/>
        <v>85</v>
      </c>
      <c r="B92" s="46">
        <v>44637</v>
      </c>
      <c r="C92" s="4" t="s">
        <v>224</v>
      </c>
      <c r="D92" s="47" t="s">
        <v>225</v>
      </c>
      <c r="E92" s="4" t="s">
        <v>20</v>
      </c>
      <c r="F92" s="4" t="s">
        <v>226</v>
      </c>
      <c r="G92" s="56">
        <v>15</v>
      </c>
      <c r="H92" s="57">
        <v>445.5</v>
      </c>
      <c r="I92" s="57">
        <v>300</v>
      </c>
      <c r="J92" s="93"/>
      <c r="K92" s="100"/>
      <c r="L92" s="60">
        <f t="shared" si="4"/>
        <v>89.100000000000009</v>
      </c>
      <c r="M92" s="100"/>
      <c r="N92" s="82"/>
    </row>
    <row r="93" spans="1:14" s="14" customFormat="1" ht="15" customHeight="1">
      <c r="A93" s="3">
        <f t="shared" si="3"/>
        <v>86</v>
      </c>
      <c r="B93" s="46">
        <v>44638</v>
      </c>
      <c r="C93" s="4" t="s">
        <v>227</v>
      </c>
      <c r="D93" s="47" t="s">
        <v>228</v>
      </c>
      <c r="E93" s="4" t="s">
        <v>20</v>
      </c>
      <c r="F93" s="4" t="s">
        <v>27</v>
      </c>
      <c r="G93" s="56">
        <v>36</v>
      </c>
      <c r="H93" s="57">
        <v>728.2</v>
      </c>
      <c r="I93" s="57">
        <v>720</v>
      </c>
      <c r="J93" s="92" t="s">
        <v>21</v>
      </c>
      <c r="K93" s="98">
        <v>2800</v>
      </c>
      <c r="L93" s="60">
        <f t="shared" si="4"/>
        <v>145.64000000000001</v>
      </c>
      <c r="M93" s="98">
        <f>SUM(K93:L94)</f>
        <v>3323.2599999999998</v>
      </c>
      <c r="N93" s="82"/>
    </row>
    <row r="94" spans="1:14" s="14" customFormat="1" ht="15" customHeight="1">
      <c r="A94" s="3">
        <f t="shared" si="3"/>
        <v>87</v>
      </c>
      <c r="B94" s="46">
        <v>44638</v>
      </c>
      <c r="C94" s="4" t="s">
        <v>229</v>
      </c>
      <c r="D94" s="47" t="s">
        <v>230</v>
      </c>
      <c r="E94" s="4" t="s">
        <v>20</v>
      </c>
      <c r="F94" s="4" t="s">
        <v>26</v>
      </c>
      <c r="G94" s="56">
        <v>149</v>
      </c>
      <c r="H94" s="57">
        <v>1888.1</v>
      </c>
      <c r="I94" s="57">
        <v>1476.8</v>
      </c>
      <c r="J94" s="93"/>
      <c r="K94" s="100"/>
      <c r="L94" s="60">
        <f t="shared" si="4"/>
        <v>377.62</v>
      </c>
      <c r="M94" s="100"/>
      <c r="N94" s="82"/>
    </row>
    <row r="95" spans="1:14" s="14" customFormat="1" ht="15" customHeight="1">
      <c r="A95" s="3">
        <v>88</v>
      </c>
      <c r="B95" s="46">
        <v>44638</v>
      </c>
      <c r="C95" s="4" t="s">
        <v>231</v>
      </c>
      <c r="D95" s="47" t="s">
        <v>232</v>
      </c>
      <c r="E95" s="4" t="s">
        <v>20</v>
      </c>
      <c r="F95" s="4" t="s">
        <v>27</v>
      </c>
      <c r="G95" s="56">
        <v>30</v>
      </c>
      <c r="H95" s="57">
        <v>765</v>
      </c>
      <c r="I95" s="57">
        <v>600</v>
      </c>
      <c r="J95" s="92" t="s">
        <v>21</v>
      </c>
      <c r="K95" s="98">
        <v>2500</v>
      </c>
      <c r="L95" s="60">
        <f>H95*0.2</f>
        <v>153</v>
      </c>
      <c r="M95" s="98">
        <f>SUM(K95:L98)</f>
        <v>2796.56</v>
      </c>
      <c r="N95" s="82"/>
    </row>
    <row r="96" spans="1:14" s="14" customFormat="1" ht="15" customHeight="1">
      <c r="A96" s="3">
        <f>A95+1</f>
        <v>89</v>
      </c>
      <c r="B96" s="46">
        <v>44638</v>
      </c>
      <c r="C96" s="4" t="s">
        <v>233</v>
      </c>
      <c r="D96" s="47" t="s">
        <v>234</v>
      </c>
      <c r="E96" s="4" t="s">
        <v>20</v>
      </c>
      <c r="F96" s="4" t="s">
        <v>235</v>
      </c>
      <c r="G96" s="56">
        <v>5</v>
      </c>
      <c r="H96" s="57">
        <v>151.5</v>
      </c>
      <c r="I96" s="57">
        <v>100</v>
      </c>
      <c r="J96" s="96"/>
      <c r="K96" s="99"/>
      <c r="L96" s="60">
        <f>H96*0.2</f>
        <v>30.3</v>
      </c>
      <c r="M96" s="99"/>
      <c r="N96" s="82"/>
    </row>
    <row r="97" spans="1:14" s="14" customFormat="1" ht="15" customHeight="1">
      <c r="A97" s="3">
        <f>A96+1</f>
        <v>90</v>
      </c>
      <c r="B97" s="46">
        <v>44637</v>
      </c>
      <c r="C97" s="4" t="s">
        <v>217</v>
      </c>
      <c r="D97" s="47" t="s">
        <v>218</v>
      </c>
      <c r="E97" s="4" t="s">
        <v>20</v>
      </c>
      <c r="F97" s="4" t="s">
        <v>116</v>
      </c>
      <c r="G97" s="56">
        <v>22</v>
      </c>
      <c r="H97" s="57">
        <v>506</v>
      </c>
      <c r="I97" s="57">
        <v>440</v>
      </c>
      <c r="J97" s="96"/>
      <c r="K97" s="99"/>
      <c r="L97" s="60">
        <f>H97*0.2</f>
        <v>101.2</v>
      </c>
      <c r="M97" s="99"/>
      <c r="N97" s="82"/>
    </row>
    <row r="98" spans="1:14" s="14" customFormat="1" ht="15" customHeight="1">
      <c r="A98" s="3">
        <f>A97+1</f>
        <v>91</v>
      </c>
      <c r="B98" s="46">
        <v>44637</v>
      </c>
      <c r="C98" s="4" t="s">
        <v>222</v>
      </c>
      <c r="D98" s="47" t="s">
        <v>223</v>
      </c>
      <c r="E98" s="4" t="s">
        <v>20</v>
      </c>
      <c r="F98" s="4" t="s">
        <v>34</v>
      </c>
      <c r="G98" s="56">
        <v>9</v>
      </c>
      <c r="H98" s="57">
        <v>60.3</v>
      </c>
      <c r="I98" s="57">
        <v>52.7</v>
      </c>
      <c r="J98" s="93"/>
      <c r="K98" s="100"/>
      <c r="L98" s="60">
        <f>H98*0.2</f>
        <v>12.06</v>
      </c>
      <c r="M98" s="100"/>
      <c r="N98" s="82"/>
    </row>
    <row r="99" spans="1:14" s="14" customFormat="1" ht="15" customHeight="1">
      <c r="A99" s="3">
        <v>92</v>
      </c>
      <c r="B99" s="46">
        <v>44641</v>
      </c>
      <c r="C99" s="4" t="s">
        <v>236</v>
      </c>
      <c r="D99" s="47" t="s">
        <v>237</v>
      </c>
      <c r="E99" s="4" t="s">
        <v>20</v>
      </c>
      <c r="F99" s="4" t="s">
        <v>27</v>
      </c>
      <c r="G99" s="56">
        <v>30</v>
      </c>
      <c r="H99" s="57">
        <v>801.6</v>
      </c>
      <c r="I99" s="57">
        <v>600</v>
      </c>
      <c r="J99" s="92" t="s">
        <v>21</v>
      </c>
      <c r="K99" s="101">
        <v>2800</v>
      </c>
      <c r="L99" s="60">
        <f t="shared" si="4"/>
        <v>160.32000000000002</v>
      </c>
      <c r="M99" s="98">
        <f>SUM(K99:L101)</f>
        <v>3167.0600000000004</v>
      </c>
      <c r="N99" s="82"/>
    </row>
    <row r="100" spans="1:14" s="14" customFormat="1" ht="15" customHeight="1">
      <c r="A100" s="3">
        <f>A99+1</f>
        <v>93</v>
      </c>
      <c r="B100" s="46">
        <v>44641</v>
      </c>
      <c r="C100" s="4" t="s">
        <v>238</v>
      </c>
      <c r="D100" s="47" t="s">
        <v>239</v>
      </c>
      <c r="E100" s="4" t="s">
        <v>20</v>
      </c>
      <c r="F100" s="4" t="s">
        <v>235</v>
      </c>
      <c r="G100" s="56">
        <v>14</v>
      </c>
      <c r="H100" s="57">
        <v>280</v>
      </c>
      <c r="I100" s="57">
        <v>280</v>
      </c>
      <c r="J100" s="96"/>
      <c r="K100" s="102"/>
      <c r="L100" s="60">
        <f t="shared" si="4"/>
        <v>56</v>
      </c>
      <c r="M100" s="99"/>
      <c r="N100" s="82"/>
    </row>
    <row r="101" spans="1:14" s="14" customFormat="1" ht="15" customHeight="1">
      <c r="A101" s="3">
        <f>A100+1</f>
        <v>94</v>
      </c>
      <c r="B101" s="46">
        <v>44641</v>
      </c>
      <c r="C101" s="4" t="s">
        <v>240</v>
      </c>
      <c r="D101" s="47" t="s">
        <v>241</v>
      </c>
      <c r="E101" s="4" t="s">
        <v>20</v>
      </c>
      <c r="F101" s="4" t="s">
        <v>90</v>
      </c>
      <c r="G101" s="56">
        <v>25</v>
      </c>
      <c r="H101" s="57">
        <v>753.7</v>
      </c>
      <c r="I101" s="57">
        <v>750</v>
      </c>
      <c r="J101" s="93"/>
      <c r="K101" s="103"/>
      <c r="L101" s="60">
        <f t="shared" si="4"/>
        <v>150.74</v>
      </c>
      <c r="M101" s="100"/>
      <c r="N101" s="82"/>
    </row>
    <row r="102" spans="1:14" s="14" customFormat="1" ht="25.5">
      <c r="A102" s="3">
        <v>95</v>
      </c>
      <c r="B102" s="46">
        <v>44642</v>
      </c>
      <c r="C102" s="4" t="s">
        <v>242</v>
      </c>
      <c r="D102" s="47" t="s">
        <v>243</v>
      </c>
      <c r="E102" s="4" t="s">
        <v>20</v>
      </c>
      <c r="F102" s="4" t="s">
        <v>26</v>
      </c>
      <c r="G102" s="56">
        <v>175</v>
      </c>
      <c r="H102" s="57">
        <v>2847</v>
      </c>
      <c r="I102" s="57">
        <v>2482.8000000000002</v>
      </c>
      <c r="J102" s="61">
        <v>1</v>
      </c>
      <c r="K102" s="60">
        <f>I102*J102</f>
        <v>2482.8000000000002</v>
      </c>
      <c r="L102" s="60">
        <f t="shared" si="4"/>
        <v>569.4</v>
      </c>
      <c r="M102" s="60">
        <f>K102+L102</f>
        <v>3052.2000000000003</v>
      </c>
      <c r="N102" s="82"/>
    </row>
    <row r="103" spans="1:14" s="14" customFormat="1" ht="38.25">
      <c r="A103" s="3">
        <f t="shared" ref="A103:A136" si="7">A102+1</f>
        <v>96</v>
      </c>
      <c r="B103" s="46">
        <v>44642</v>
      </c>
      <c r="C103" s="4" t="s">
        <v>244</v>
      </c>
      <c r="D103" s="47" t="s">
        <v>245</v>
      </c>
      <c r="E103" s="4" t="s">
        <v>20</v>
      </c>
      <c r="F103" s="4" t="s">
        <v>25</v>
      </c>
      <c r="G103" s="56">
        <v>174</v>
      </c>
      <c r="H103" s="57">
        <v>4158.3999999999996</v>
      </c>
      <c r="I103" s="57">
        <v>3404</v>
      </c>
      <c r="J103" s="61">
        <v>1</v>
      </c>
      <c r="K103" s="60">
        <f>I103*J103</f>
        <v>3404</v>
      </c>
      <c r="L103" s="60">
        <f t="shared" si="4"/>
        <v>831.68</v>
      </c>
      <c r="M103" s="60">
        <f>K103+L103</f>
        <v>4235.68</v>
      </c>
      <c r="N103" s="82"/>
    </row>
    <row r="104" spans="1:14" s="14" customFormat="1" ht="15" customHeight="1">
      <c r="A104" s="3">
        <f t="shared" si="7"/>
        <v>97</v>
      </c>
      <c r="B104" s="46">
        <v>44642</v>
      </c>
      <c r="C104" s="4" t="s">
        <v>246</v>
      </c>
      <c r="D104" s="47" t="s">
        <v>247</v>
      </c>
      <c r="E104" s="4" t="s">
        <v>20</v>
      </c>
      <c r="F104" s="4" t="s">
        <v>24</v>
      </c>
      <c r="G104" s="56">
        <v>158</v>
      </c>
      <c r="H104" s="57">
        <v>2642.2</v>
      </c>
      <c r="I104" s="57">
        <v>2004</v>
      </c>
      <c r="J104" s="61">
        <v>1</v>
      </c>
      <c r="K104" s="60">
        <f>I104*J104</f>
        <v>2004</v>
      </c>
      <c r="L104" s="60">
        <f t="shared" si="4"/>
        <v>528.43999999999994</v>
      </c>
      <c r="M104" s="60">
        <f>K104+L104</f>
        <v>2532.44</v>
      </c>
      <c r="N104" s="82"/>
    </row>
    <row r="105" spans="1:14" s="14" customFormat="1" ht="15" customHeight="1">
      <c r="A105" s="65">
        <f t="shared" si="7"/>
        <v>98</v>
      </c>
      <c r="B105" s="66">
        <v>44642</v>
      </c>
      <c r="C105" s="67" t="s">
        <v>248</v>
      </c>
      <c r="D105" s="71" t="s">
        <v>249</v>
      </c>
      <c r="E105" s="67" t="s">
        <v>20</v>
      </c>
      <c r="F105" s="67" t="s">
        <v>22</v>
      </c>
      <c r="G105" s="68">
        <v>68</v>
      </c>
      <c r="H105" s="69">
        <v>1829.2</v>
      </c>
      <c r="I105" s="69">
        <v>1360</v>
      </c>
      <c r="J105" s="104" t="s">
        <v>21</v>
      </c>
      <c r="K105" s="104">
        <v>2800</v>
      </c>
      <c r="L105" s="70">
        <f t="shared" si="4"/>
        <v>365.84000000000003</v>
      </c>
      <c r="M105" s="104">
        <f>SUM(K105:L106)</f>
        <v>3213.38</v>
      </c>
      <c r="N105" s="84"/>
    </row>
    <row r="106" spans="1:14" s="14" customFormat="1" ht="15" customHeight="1">
      <c r="A106" s="65">
        <f t="shared" si="7"/>
        <v>99</v>
      </c>
      <c r="B106" s="66">
        <v>44642</v>
      </c>
      <c r="C106" s="67" t="s">
        <v>250</v>
      </c>
      <c r="D106" s="71" t="s">
        <v>251</v>
      </c>
      <c r="E106" s="67" t="s">
        <v>20</v>
      </c>
      <c r="F106" s="67" t="s">
        <v>252</v>
      </c>
      <c r="G106" s="68">
        <v>9</v>
      </c>
      <c r="H106" s="69">
        <v>237.7</v>
      </c>
      <c r="I106" s="69">
        <v>180</v>
      </c>
      <c r="J106" s="105"/>
      <c r="K106" s="105"/>
      <c r="L106" s="70">
        <f t="shared" si="4"/>
        <v>47.54</v>
      </c>
      <c r="M106" s="105"/>
      <c r="N106" s="84"/>
    </row>
    <row r="107" spans="1:14" s="14" customFormat="1" ht="15" customHeight="1">
      <c r="A107" s="3">
        <f t="shared" si="7"/>
        <v>100</v>
      </c>
      <c r="B107" s="46">
        <v>44643</v>
      </c>
      <c r="C107" s="4" t="s">
        <v>253</v>
      </c>
      <c r="D107" s="47" t="s">
        <v>254</v>
      </c>
      <c r="E107" s="4" t="s">
        <v>20</v>
      </c>
      <c r="F107" s="4" t="s">
        <v>25</v>
      </c>
      <c r="G107" s="56">
        <v>170</v>
      </c>
      <c r="H107" s="57">
        <v>4280</v>
      </c>
      <c r="I107" s="57">
        <v>3148</v>
      </c>
      <c r="J107" s="61">
        <v>1</v>
      </c>
      <c r="K107" s="60">
        <f>I107*J107</f>
        <v>3148</v>
      </c>
      <c r="L107" s="60">
        <f t="shared" si="4"/>
        <v>856</v>
      </c>
      <c r="M107" s="60">
        <f>K107+L107</f>
        <v>4004</v>
      </c>
      <c r="N107" s="82"/>
    </row>
    <row r="108" spans="1:14" s="14" customFormat="1" ht="15" customHeight="1">
      <c r="A108" s="3">
        <f t="shared" si="7"/>
        <v>101</v>
      </c>
      <c r="B108" s="46">
        <v>44643</v>
      </c>
      <c r="C108" s="4" t="s">
        <v>255</v>
      </c>
      <c r="D108" s="47" t="s">
        <v>256</v>
      </c>
      <c r="E108" s="4" t="s">
        <v>20</v>
      </c>
      <c r="F108" s="4" t="s">
        <v>24</v>
      </c>
      <c r="G108" s="56">
        <v>20</v>
      </c>
      <c r="H108" s="57">
        <v>440</v>
      </c>
      <c r="I108" s="57">
        <v>400</v>
      </c>
      <c r="J108" s="92" t="s">
        <v>21</v>
      </c>
      <c r="K108" s="98">
        <v>2800</v>
      </c>
      <c r="L108" s="60">
        <f t="shared" si="4"/>
        <v>88</v>
      </c>
      <c r="M108" s="98">
        <f>SUM(K108:L111)</f>
        <v>3118.72</v>
      </c>
      <c r="N108" s="82"/>
    </row>
    <row r="109" spans="1:14" s="14" customFormat="1" ht="15" customHeight="1">
      <c r="A109" s="3">
        <f t="shared" si="7"/>
        <v>102</v>
      </c>
      <c r="B109" s="46">
        <v>44643</v>
      </c>
      <c r="C109" s="4" t="s">
        <v>257</v>
      </c>
      <c r="D109" s="47" t="s">
        <v>258</v>
      </c>
      <c r="E109" s="4" t="s">
        <v>20</v>
      </c>
      <c r="F109" s="4" t="s">
        <v>259</v>
      </c>
      <c r="G109" s="56">
        <v>30</v>
      </c>
      <c r="H109" s="57">
        <v>874.4</v>
      </c>
      <c r="I109" s="57">
        <v>800</v>
      </c>
      <c r="J109" s="96"/>
      <c r="K109" s="99"/>
      <c r="L109" s="60">
        <f t="shared" si="4"/>
        <v>174.88</v>
      </c>
      <c r="M109" s="99"/>
      <c r="N109" s="82"/>
    </row>
    <row r="110" spans="1:14" s="14" customFormat="1" ht="15" customHeight="1">
      <c r="A110" s="3">
        <f t="shared" si="7"/>
        <v>103</v>
      </c>
      <c r="B110" s="46">
        <v>44643</v>
      </c>
      <c r="C110" s="4" t="s">
        <v>260</v>
      </c>
      <c r="D110" s="47" t="s">
        <v>261</v>
      </c>
      <c r="E110" s="4" t="s">
        <v>20</v>
      </c>
      <c r="F110" s="4" t="s">
        <v>30</v>
      </c>
      <c r="G110" s="56">
        <v>2</v>
      </c>
      <c r="H110" s="57">
        <v>60.8</v>
      </c>
      <c r="I110" s="57">
        <v>60</v>
      </c>
      <c r="J110" s="96"/>
      <c r="K110" s="99"/>
      <c r="L110" s="60">
        <f t="shared" si="4"/>
        <v>12.16</v>
      </c>
      <c r="M110" s="99"/>
      <c r="N110" s="82"/>
    </row>
    <row r="111" spans="1:14" s="14" customFormat="1" ht="15" customHeight="1">
      <c r="A111" s="3">
        <f t="shared" si="7"/>
        <v>104</v>
      </c>
      <c r="B111" s="46">
        <v>44643</v>
      </c>
      <c r="C111" s="4" t="s">
        <v>262</v>
      </c>
      <c r="D111" s="47" t="s">
        <v>263</v>
      </c>
      <c r="E111" s="4" t="s">
        <v>20</v>
      </c>
      <c r="F111" s="4" t="s">
        <v>31</v>
      </c>
      <c r="G111" s="56">
        <v>13</v>
      </c>
      <c r="H111" s="57">
        <v>218.4</v>
      </c>
      <c r="I111" s="57">
        <v>180</v>
      </c>
      <c r="J111" s="93"/>
      <c r="K111" s="100"/>
      <c r="L111" s="60">
        <f t="shared" si="4"/>
        <v>43.680000000000007</v>
      </c>
      <c r="M111" s="100"/>
      <c r="N111" s="82"/>
    </row>
    <row r="112" spans="1:14" s="14" customFormat="1" ht="15" customHeight="1">
      <c r="A112" s="3">
        <f t="shared" si="7"/>
        <v>105</v>
      </c>
      <c r="B112" s="46">
        <v>44643</v>
      </c>
      <c r="C112" s="4" t="s">
        <v>264</v>
      </c>
      <c r="D112" s="47" t="s">
        <v>265</v>
      </c>
      <c r="E112" s="4" t="s">
        <v>20</v>
      </c>
      <c r="F112" s="4" t="s">
        <v>34</v>
      </c>
      <c r="G112" s="56">
        <v>96</v>
      </c>
      <c r="H112" s="57">
        <v>2573.1999999999998</v>
      </c>
      <c r="I112" s="57">
        <v>1920</v>
      </c>
      <c r="J112" s="61" t="s">
        <v>21</v>
      </c>
      <c r="K112" s="60">
        <v>2800</v>
      </c>
      <c r="L112" s="60">
        <f t="shared" si="4"/>
        <v>514.64</v>
      </c>
      <c r="M112" s="60">
        <f t="shared" ref="M112:M119" si="8">K112+L112</f>
        <v>3314.64</v>
      </c>
      <c r="N112" s="82"/>
    </row>
    <row r="113" spans="1:14" s="14" customFormat="1" ht="25.5">
      <c r="A113" s="3">
        <f t="shared" si="7"/>
        <v>106</v>
      </c>
      <c r="B113" s="46">
        <v>44643</v>
      </c>
      <c r="C113" s="4" t="s">
        <v>266</v>
      </c>
      <c r="D113" s="47" t="s">
        <v>267</v>
      </c>
      <c r="E113" s="47" t="s">
        <v>26</v>
      </c>
      <c r="F113" s="4" t="s">
        <v>91</v>
      </c>
      <c r="G113" s="56">
        <v>115</v>
      </c>
      <c r="H113" s="57">
        <v>1657</v>
      </c>
      <c r="I113" s="57">
        <v>1330.8</v>
      </c>
      <c r="J113" s="61" t="s">
        <v>21</v>
      </c>
      <c r="K113" s="60">
        <v>2200</v>
      </c>
      <c r="L113" s="60">
        <v>0</v>
      </c>
      <c r="M113" s="60">
        <f t="shared" si="8"/>
        <v>2200</v>
      </c>
      <c r="N113" s="82" t="s">
        <v>94</v>
      </c>
    </row>
    <row r="114" spans="1:14" s="14" customFormat="1" ht="15" customHeight="1">
      <c r="A114" s="3">
        <f t="shared" si="7"/>
        <v>107</v>
      </c>
      <c r="B114" s="46">
        <v>44643</v>
      </c>
      <c r="C114" s="4" t="s">
        <v>268</v>
      </c>
      <c r="D114" s="47" t="s">
        <v>269</v>
      </c>
      <c r="E114" s="4" t="s">
        <v>20</v>
      </c>
      <c r="F114" s="4" t="s">
        <v>24</v>
      </c>
      <c r="G114" s="56">
        <v>19</v>
      </c>
      <c r="H114" s="57">
        <v>387.5</v>
      </c>
      <c r="I114" s="57">
        <v>360</v>
      </c>
      <c r="J114" s="61">
        <v>1</v>
      </c>
      <c r="K114" s="60">
        <f>I114*J114</f>
        <v>360</v>
      </c>
      <c r="L114" s="60">
        <f t="shared" si="4"/>
        <v>77.5</v>
      </c>
      <c r="M114" s="60">
        <f t="shared" si="8"/>
        <v>437.5</v>
      </c>
      <c r="N114" s="82"/>
    </row>
    <row r="115" spans="1:14" s="14" customFormat="1" ht="25.5">
      <c r="A115" s="3">
        <f t="shared" si="7"/>
        <v>108</v>
      </c>
      <c r="B115" s="46">
        <v>44643</v>
      </c>
      <c r="C115" s="4" t="s">
        <v>270</v>
      </c>
      <c r="D115" s="47" t="s">
        <v>271</v>
      </c>
      <c r="E115" s="4" t="s">
        <v>20</v>
      </c>
      <c r="F115" s="4" t="s">
        <v>26</v>
      </c>
      <c r="G115" s="56">
        <v>154</v>
      </c>
      <c r="H115" s="57">
        <v>2898.5</v>
      </c>
      <c r="I115" s="57">
        <v>2228</v>
      </c>
      <c r="J115" s="61">
        <v>1</v>
      </c>
      <c r="K115" s="60">
        <f>I115*J115</f>
        <v>2228</v>
      </c>
      <c r="L115" s="60">
        <f t="shared" si="4"/>
        <v>579.70000000000005</v>
      </c>
      <c r="M115" s="60">
        <f t="shared" si="8"/>
        <v>2807.7</v>
      </c>
      <c r="N115" s="82"/>
    </row>
    <row r="116" spans="1:14" s="14" customFormat="1" ht="15" customHeight="1">
      <c r="A116" s="3">
        <f t="shared" si="7"/>
        <v>109</v>
      </c>
      <c r="B116" s="46">
        <v>44644</v>
      </c>
      <c r="C116" s="4" t="s">
        <v>272</v>
      </c>
      <c r="D116" s="47" t="s">
        <v>273</v>
      </c>
      <c r="E116" s="4" t="s">
        <v>20</v>
      </c>
      <c r="F116" s="4" t="s">
        <v>26</v>
      </c>
      <c r="G116" s="56">
        <v>93</v>
      </c>
      <c r="H116" s="57">
        <v>1838.8</v>
      </c>
      <c r="I116" s="57">
        <v>1441</v>
      </c>
      <c r="J116" s="61">
        <v>1</v>
      </c>
      <c r="K116" s="60">
        <f>I116*J116</f>
        <v>1441</v>
      </c>
      <c r="L116" s="60">
        <f t="shared" si="4"/>
        <v>367.76</v>
      </c>
      <c r="M116" s="60">
        <f t="shared" si="8"/>
        <v>1808.76</v>
      </c>
      <c r="N116" s="82"/>
    </row>
    <row r="117" spans="1:14" s="14" customFormat="1" ht="15" customHeight="1">
      <c r="A117" s="3">
        <f t="shared" si="7"/>
        <v>110</v>
      </c>
      <c r="B117" s="46">
        <v>44644</v>
      </c>
      <c r="C117" s="4" t="s">
        <v>274</v>
      </c>
      <c r="D117" s="47" t="s">
        <v>275</v>
      </c>
      <c r="E117" s="4" t="s">
        <v>20</v>
      </c>
      <c r="F117" s="4" t="s">
        <v>25</v>
      </c>
      <c r="G117" s="56">
        <v>236</v>
      </c>
      <c r="H117" s="57">
        <v>3189.8</v>
      </c>
      <c r="I117" s="57">
        <v>2427</v>
      </c>
      <c r="J117" s="61">
        <v>1</v>
      </c>
      <c r="K117" s="60">
        <f>I117*J117</f>
        <v>2427</v>
      </c>
      <c r="L117" s="60">
        <f t="shared" si="4"/>
        <v>637.96</v>
      </c>
      <c r="M117" s="60">
        <f t="shared" si="8"/>
        <v>3064.96</v>
      </c>
      <c r="N117" s="82"/>
    </row>
    <row r="118" spans="1:14" s="14" customFormat="1" ht="15" customHeight="1">
      <c r="A118" s="3">
        <f t="shared" si="7"/>
        <v>111</v>
      </c>
      <c r="B118" s="46">
        <v>44644</v>
      </c>
      <c r="C118" s="4" t="s">
        <v>276</v>
      </c>
      <c r="D118" s="47" t="s">
        <v>277</v>
      </c>
      <c r="E118" s="4" t="s">
        <v>20</v>
      </c>
      <c r="F118" s="4" t="s">
        <v>34</v>
      </c>
      <c r="G118" s="56">
        <v>136</v>
      </c>
      <c r="H118" s="57">
        <v>3658.4</v>
      </c>
      <c r="I118" s="57">
        <v>2720</v>
      </c>
      <c r="J118" s="61">
        <v>1</v>
      </c>
      <c r="K118" s="60">
        <f>I118*J118</f>
        <v>2720</v>
      </c>
      <c r="L118" s="60">
        <f t="shared" si="4"/>
        <v>731.68000000000006</v>
      </c>
      <c r="M118" s="60">
        <f t="shared" si="8"/>
        <v>3451.6800000000003</v>
      </c>
      <c r="N118" s="82"/>
    </row>
    <row r="119" spans="1:14" s="14" customFormat="1" ht="15" customHeight="1">
      <c r="A119" s="3">
        <f t="shared" si="7"/>
        <v>112</v>
      </c>
      <c r="B119" s="46">
        <v>44644</v>
      </c>
      <c r="C119" s="4" t="s">
        <v>278</v>
      </c>
      <c r="D119" s="47" t="s">
        <v>279</v>
      </c>
      <c r="E119" s="4" t="s">
        <v>20</v>
      </c>
      <c r="F119" s="4" t="s">
        <v>31</v>
      </c>
      <c r="G119" s="56">
        <v>13</v>
      </c>
      <c r="H119" s="57">
        <v>106.3</v>
      </c>
      <c r="I119" s="57">
        <v>98</v>
      </c>
      <c r="J119" s="61" t="s">
        <v>21</v>
      </c>
      <c r="K119" s="60">
        <v>1800</v>
      </c>
      <c r="L119" s="60">
        <f t="shared" si="4"/>
        <v>21.26</v>
      </c>
      <c r="M119" s="60">
        <f t="shared" si="8"/>
        <v>1821.26</v>
      </c>
      <c r="N119" s="82"/>
    </row>
    <row r="120" spans="1:14" s="14" customFormat="1" ht="15" customHeight="1">
      <c r="A120" s="3">
        <f t="shared" si="7"/>
        <v>113</v>
      </c>
      <c r="B120" s="46">
        <v>44644</v>
      </c>
      <c r="C120" s="4" t="s">
        <v>280</v>
      </c>
      <c r="D120" s="47" t="s">
        <v>281</v>
      </c>
      <c r="E120" s="4" t="s">
        <v>20</v>
      </c>
      <c r="F120" s="4" t="s">
        <v>24</v>
      </c>
      <c r="G120" s="56">
        <v>43</v>
      </c>
      <c r="H120" s="57">
        <v>891</v>
      </c>
      <c r="I120" s="57">
        <v>704</v>
      </c>
      <c r="J120" s="92" t="s">
        <v>21</v>
      </c>
      <c r="K120" s="98">
        <v>2800</v>
      </c>
      <c r="L120" s="60">
        <f t="shared" si="4"/>
        <v>178.20000000000002</v>
      </c>
      <c r="M120" s="98">
        <f>SUM(K120:L122)</f>
        <v>3434.4</v>
      </c>
      <c r="N120" s="82"/>
    </row>
    <row r="121" spans="1:14" s="14" customFormat="1" ht="15" customHeight="1">
      <c r="A121" s="3">
        <f t="shared" si="7"/>
        <v>114</v>
      </c>
      <c r="B121" s="46">
        <v>44644</v>
      </c>
      <c r="C121" s="4" t="s">
        <v>282</v>
      </c>
      <c r="D121" s="47" t="s">
        <v>283</v>
      </c>
      <c r="E121" s="4" t="s">
        <v>20</v>
      </c>
      <c r="F121" s="4" t="s">
        <v>27</v>
      </c>
      <c r="G121" s="56">
        <v>50</v>
      </c>
      <c r="H121" s="57">
        <v>1269.5</v>
      </c>
      <c r="I121" s="57">
        <v>1000</v>
      </c>
      <c r="J121" s="96"/>
      <c r="K121" s="99"/>
      <c r="L121" s="60">
        <f t="shared" si="4"/>
        <v>253.9</v>
      </c>
      <c r="M121" s="99"/>
      <c r="N121" s="82"/>
    </row>
    <row r="122" spans="1:14" s="14" customFormat="1" ht="15" customHeight="1">
      <c r="A122" s="3">
        <f t="shared" si="7"/>
        <v>115</v>
      </c>
      <c r="B122" s="46">
        <v>44644</v>
      </c>
      <c r="C122" s="4" t="s">
        <v>284</v>
      </c>
      <c r="D122" s="47" t="s">
        <v>285</v>
      </c>
      <c r="E122" s="4" t="s">
        <v>20</v>
      </c>
      <c r="F122" s="4" t="s">
        <v>27</v>
      </c>
      <c r="G122" s="56">
        <v>50</v>
      </c>
      <c r="H122" s="57">
        <v>1011.5</v>
      </c>
      <c r="I122" s="57">
        <v>1000</v>
      </c>
      <c r="J122" s="93"/>
      <c r="K122" s="100"/>
      <c r="L122" s="60">
        <f t="shared" si="4"/>
        <v>202.3</v>
      </c>
      <c r="M122" s="100"/>
      <c r="N122" s="82"/>
    </row>
    <row r="123" spans="1:14" s="14" customFormat="1" ht="15" customHeight="1">
      <c r="A123" s="3">
        <f t="shared" si="7"/>
        <v>116</v>
      </c>
      <c r="B123" s="46">
        <v>44645</v>
      </c>
      <c r="C123" s="4" t="s">
        <v>286</v>
      </c>
      <c r="D123" s="47" t="s">
        <v>287</v>
      </c>
      <c r="E123" s="4" t="s">
        <v>20</v>
      </c>
      <c r="F123" s="4" t="s">
        <v>259</v>
      </c>
      <c r="G123" s="56">
        <v>21</v>
      </c>
      <c r="H123" s="57">
        <v>606</v>
      </c>
      <c r="I123" s="57">
        <v>420</v>
      </c>
      <c r="J123" s="92" t="s">
        <v>21</v>
      </c>
      <c r="K123" s="98">
        <v>2200</v>
      </c>
      <c r="L123" s="60">
        <f t="shared" si="4"/>
        <v>121.2</v>
      </c>
      <c r="M123" s="98">
        <f>SUM(K123:L124)</f>
        <v>2466.64</v>
      </c>
      <c r="N123" s="82"/>
    </row>
    <row r="124" spans="1:14" s="14" customFormat="1" ht="15" customHeight="1">
      <c r="A124" s="3">
        <f t="shared" si="7"/>
        <v>117</v>
      </c>
      <c r="B124" s="46">
        <v>44645</v>
      </c>
      <c r="C124" s="4" t="s">
        <v>288</v>
      </c>
      <c r="D124" s="47" t="s">
        <v>289</v>
      </c>
      <c r="E124" s="4" t="s">
        <v>20</v>
      </c>
      <c r="F124" s="4" t="s">
        <v>24</v>
      </c>
      <c r="G124" s="56">
        <v>20</v>
      </c>
      <c r="H124" s="57">
        <v>727.2</v>
      </c>
      <c r="I124" s="57">
        <v>564</v>
      </c>
      <c r="J124" s="93"/>
      <c r="K124" s="100"/>
      <c r="L124" s="60">
        <f t="shared" si="4"/>
        <v>145.44000000000003</v>
      </c>
      <c r="M124" s="100"/>
      <c r="N124" s="82"/>
    </row>
    <row r="125" spans="1:14" s="14" customFormat="1" ht="15" customHeight="1">
      <c r="A125" s="3">
        <f t="shared" si="7"/>
        <v>118</v>
      </c>
      <c r="B125" s="46">
        <v>44645</v>
      </c>
      <c r="C125" s="4" t="s">
        <v>290</v>
      </c>
      <c r="D125" s="47" t="s">
        <v>291</v>
      </c>
      <c r="E125" s="4" t="s">
        <v>20</v>
      </c>
      <c r="F125" s="4" t="s">
        <v>26</v>
      </c>
      <c r="G125" s="56">
        <v>279</v>
      </c>
      <c r="H125" s="57">
        <v>5019.3</v>
      </c>
      <c r="I125" s="57">
        <v>3731</v>
      </c>
      <c r="J125" s="61">
        <v>1</v>
      </c>
      <c r="K125" s="60">
        <f t="shared" ref="K125:K130" si="9">I125*J125</f>
        <v>3731</v>
      </c>
      <c r="L125" s="60">
        <f t="shared" si="4"/>
        <v>1003.8600000000001</v>
      </c>
      <c r="M125" s="60">
        <f>K125+L125</f>
        <v>4734.8600000000006</v>
      </c>
      <c r="N125" s="82"/>
    </row>
    <row r="126" spans="1:14" s="14" customFormat="1" ht="15" customHeight="1">
      <c r="A126" s="3">
        <f t="shared" si="7"/>
        <v>119</v>
      </c>
      <c r="B126" s="46">
        <v>44645</v>
      </c>
      <c r="C126" s="4" t="s">
        <v>292</v>
      </c>
      <c r="D126" s="47" t="s">
        <v>293</v>
      </c>
      <c r="E126" s="4" t="s">
        <v>20</v>
      </c>
      <c r="F126" s="4" t="s">
        <v>25</v>
      </c>
      <c r="G126" s="56">
        <v>245</v>
      </c>
      <c r="H126" s="57">
        <v>5078.5</v>
      </c>
      <c r="I126" s="57">
        <v>3620</v>
      </c>
      <c r="J126" s="61">
        <v>1</v>
      </c>
      <c r="K126" s="60">
        <f t="shared" si="9"/>
        <v>3620</v>
      </c>
      <c r="L126" s="60">
        <f t="shared" si="4"/>
        <v>1015.7</v>
      </c>
      <c r="M126" s="60">
        <f>K126+L126</f>
        <v>4635.7</v>
      </c>
      <c r="N126" s="82"/>
    </row>
    <row r="127" spans="1:14" s="14" customFormat="1" ht="15" customHeight="1">
      <c r="A127" s="3">
        <f t="shared" si="7"/>
        <v>120</v>
      </c>
      <c r="B127" s="46">
        <v>44645</v>
      </c>
      <c r="C127" s="4" t="s">
        <v>294</v>
      </c>
      <c r="D127" s="47" t="s">
        <v>295</v>
      </c>
      <c r="E127" s="4" t="s">
        <v>20</v>
      </c>
      <c r="F127" s="4" t="s">
        <v>26</v>
      </c>
      <c r="G127" s="56">
        <v>427</v>
      </c>
      <c r="H127" s="57">
        <v>8152</v>
      </c>
      <c r="I127" s="57">
        <v>5698</v>
      </c>
      <c r="J127" s="61">
        <v>1</v>
      </c>
      <c r="K127" s="60">
        <f t="shared" si="9"/>
        <v>5698</v>
      </c>
      <c r="L127" s="60">
        <f t="shared" si="4"/>
        <v>1630.4</v>
      </c>
      <c r="M127" s="60">
        <f>K127+L127</f>
        <v>7328.4</v>
      </c>
      <c r="N127" s="82"/>
    </row>
    <row r="128" spans="1:14" s="14" customFormat="1" ht="27.75" customHeight="1">
      <c r="A128" s="3">
        <f t="shared" si="7"/>
        <v>121</v>
      </c>
      <c r="B128" s="46">
        <v>44646</v>
      </c>
      <c r="C128" s="4" t="s">
        <v>296</v>
      </c>
      <c r="D128" s="47" t="s">
        <v>297</v>
      </c>
      <c r="E128" s="4" t="s">
        <v>20</v>
      </c>
      <c r="F128" s="4" t="s">
        <v>26</v>
      </c>
      <c r="G128" s="56">
        <v>482</v>
      </c>
      <c r="H128" s="57">
        <v>9753.2999999999993</v>
      </c>
      <c r="I128" s="57">
        <v>7118</v>
      </c>
      <c r="J128" s="61">
        <v>1</v>
      </c>
      <c r="K128" s="60">
        <f t="shared" si="9"/>
        <v>7118</v>
      </c>
      <c r="L128" s="60">
        <f t="shared" si="4"/>
        <v>1950.6599999999999</v>
      </c>
      <c r="M128" s="60">
        <f>K128+L128</f>
        <v>9068.66</v>
      </c>
      <c r="N128" s="82"/>
    </row>
    <row r="129" spans="1:14" s="14" customFormat="1" ht="15" customHeight="1">
      <c r="A129" s="3">
        <f t="shared" si="7"/>
        <v>122</v>
      </c>
      <c r="B129" s="46">
        <v>44646</v>
      </c>
      <c r="C129" s="4" t="s">
        <v>298</v>
      </c>
      <c r="D129" s="47" t="s">
        <v>299</v>
      </c>
      <c r="E129" s="4" t="s">
        <v>20</v>
      </c>
      <c r="F129" s="4" t="s">
        <v>34</v>
      </c>
      <c r="G129" s="56">
        <v>4</v>
      </c>
      <c r="H129" s="57">
        <v>26.1</v>
      </c>
      <c r="I129" s="57">
        <v>22.1</v>
      </c>
      <c r="J129" s="72">
        <v>1</v>
      </c>
      <c r="K129" s="72">
        <f t="shared" si="9"/>
        <v>22.1</v>
      </c>
      <c r="L129" s="60">
        <f t="shared" si="4"/>
        <v>5.2200000000000006</v>
      </c>
      <c r="M129" s="72">
        <f>K129+L129</f>
        <v>27.32</v>
      </c>
      <c r="N129" s="82"/>
    </row>
    <row r="130" spans="1:14" s="14" customFormat="1" ht="25.5" customHeight="1">
      <c r="A130" s="3">
        <f t="shared" si="7"/>
        <v>123</v>
      </c>
      <c r="B130" s="46">
        <v>44646</v>
      </c>
      <c r="C130" s="4" t="s">
        <v>300</v>
      </c>
      <c r="D130" s="47" t="s">
        <v>301</v>
      </c>
      <c r="E130" s="4" t="s">
        <v>20</v>
      </c>
      <c r="F130" s="4" t="s">
        <v>24</v>
      </c>
      <c r="G130" s="56">
        <v>193</v>
      </c>
      <c r="H130" s="57">
        <v>3240.5</v>
      </c>
      <c r="I130" s="57">
        <v>2426</v>
      </c>
      <c r="J130" s="72">
        <v>1</v>
      </c>
      <c r="K130" s="72">
        <f t="shared" si="9"/>
        <v>2426</v>
      </c>
      <c r="L130" s="60">
        <f t="shared" si="4"/>
        <v>648.1</v>
      </c>
      <c r="M130" s="72">
        <f t="shared" ref="M130" si="10">K130+L130</f>
        <v>3074.1</v>
      </c>
      <c r="N130" s="82"/>
    </row>
    <row r="131" spans="1:14" s="14" customFormat="1" ht="15" customHeight="1">
      <c r="A131" s="3">
        <f t="shared" si="7"/>
        <v>124</v>
      </c>
      <c r="B131" s="46">
        <v>44646</v>
      </c>
      <c r="C131" s="4" t="s">
        <v>302</v>
      </c>
      <c r="D131" s="47" t="s">
        <v>303</v>
      </c>
      <c r="E131" s="4" t="s">
        <v>20</v>
      </c>
      <c r="F131" s="4" t="s">
        <v>27</v>
      </c>
      <c r="G131" s="56">
        <v>103</v>
      </c>
      <c r="H131" s="57">
        <v>2770.7</v>
      </c>
      <c r="I131" s="57">
        <v>2060</v>
      </c>
      <c r="J131" s="92" t="s">
        <v>21</v>
      </c>
      <c r="K131" s="98">
        <v>2800</v>
      </c>
      <c r="L131" s="60">
        <f t="shared" si="4"/>
        <v>554.14</v>
      </c>
      <c r="M131" s="98">
        <f>SUM(K131:L132)</f>
        <v>3413.54</v>
      </c>
      <c r="N131" s="82"/>
    </row>
    <row r="132" spans="1:14" s="14" customFormat="1" ht="15" customHeight="1">
      <c r="A132" s="3">
        <f t="shared" si="7"/>
        <v>125</v>
      </c>
      <c r="B132" s="46">
        <v>44646</v>
      </c>
      <c r="C132" s="4" t="s">
        <v>304</v>
      </c>
      <c r="D132" s="47" t="s">
        <v>305</v>
      </c>
      <c r="E132" s="4" t="s">
        <v>20</v>
      </c>
      <c r="F132" s="4" t="s">
        <v>27</v>
      </c>
      <c r="G132" s="56">
        <v>10</v>
      </c>
      <c r="H132" s="57">
        <v>297</v>
      </c>
      <c r="I132" s="57">
        <v>200</v>
      </c>
      <c r="J132" s="93"/>
      <c r="K132" s="100"/>
      <c r="L132" s="60">
        <f t="shared" si="4"/>
        <v>59.400000000000006</v>
      </c>
      <c r="M132" s="100"/>
      <c r="N132" s="82"/>
    </row>
    <row r="133" spans="1:14" s="14" customFormat="1" ht="25.5">
      <c r="A133" s="3">
        <f t="shared" si="7"/>
        <v>126</v>
      </c>
      <c r="B133" s="46">
        <v>44646</v>
      </c>
      <c r="C133" s="4" t="s">
        <v>306</v>
      </c>
      <c r="D133" s="47" t="s">
        <v>307</v>
      </c>
      <c r="E133" s="4" t="s">
        <v>20</v>
      </c>
      <c r="F133" s="47" t="s">
        <v>308</v>
      </c>
      <c r="G133" s="56">
        <v>15</v>
      </c>
      <c r="H133" s="57">
        <v>300</v>
      </c>
      <c r="I133" s="57">
        <v>300</v>
      </c>
      <c r="J133" s="92" t="s">
        <v>21</v>
      </c>
      <c r="K133" s="98">
        <v>2500</v>
      </c>
      <c r="L133" s="60">
        <f t="shared" si="4"/>
        <v>60</v>
      </c>
      <c r="M133" s="98">
        <f>SUM(K133:L136)</f>
        <v>2759.32</v>
      </c>
      <c r="N133" s="82"/>
    </row>
    <row r="134" spans="1:14" s="14" customFormat="1" ht="15" customHeight="1">
      <c r="A134" s="3">
        <f t="shared" si="7"/>
        <v>127</v>
      </c>
      <c r="B134" s="46">
        <v>44646</v>
      </c>
      <c r="C134" s="4" t="s">
        <v>309</v>
      </c>
      <c r="D134" s="47" t="s">
        <v>310</v>
      </c>
      <c r="E134" s="4" t="s">
        <v>20</v>
      </c>
      <c r="F134" s="4" t="s">
        <v>311</v>
      </c>
      <c r="G134" s="56">
        <v>27</v>
      </c>
      <c r="H134" s="57">
        <v>712.3</v>
      </c>
      <c r="I134" s="57">
        <v>540</v>
      </c>
      <c r="J134" s="96"/>
      <c r="K134" s="99"/>
      <c r="L134" s="60">
        <f t="shared" si="4"/>
        <v>142.46</v>
      </c>
      <c r="M134" s="99"/>
      <c r="N134" s="82"/>
    </row>
    <row r="135" spans="1:14" s="14" customFormat="1" ht="15" customHeight="1">
      <c r="A135" s="3">
        <f t="shared" si="7"/>
        <v>128</v>
      </c>
      <c r="B135" s="46">
        <v>44646</v>
      </c>
      <c r="C135" s="4" t="s">
        <v>312</v>
      </c>
      <c r="D135" s="47" t="s">
        <v>313</v>
      </c>
      <c r="E135" s="4" t="s">
        <v>20</v>
      </c>
      <c r="F135" s="4" t="s">
        <v>33</v>
      </c>
      <c r="G135" s="56">
        <v>1</v>
      </c>
      <c r="H135" s="57">
        <v>20.3</v>
      </c>
      <c r="I135" s="57">
        <v>16</v>
      </c>
      <c r="J135" s="96"/>
      <c r="K135" s="99"/>
      <c r="L135" s="60">
        <f t="shared" si="4"/>
        <v>4.0600000000000005</v>
      </c>
      <c r="M135" s="99"/>
      <c r="N135" s="82"/>
    </row>
    <row r="136" spans="1:14" s="14" customFormat="1" ht="15" customHeight="1">
      <c r="A136" s="3">
        <f t="shared" si="7"/>
        <v>129</v>
      </c>
      <c r="B136" s="46">
        <v>44646</v>
      </c>
      <c r="C136" s="4" t="s">
        <v>314</v>
      </c>
      <c r="D136" s="47" t="s">
        <v>315</v>
      </c>
      <c r="E136" s="4" t="s">
        <v>20</v>
      </c>
      <c r="F136" s="4" t="s">
        <v>31</v>
      </c>
      <c r="G136" s="56">
        <v>42</v>
      </c>
      <c r="H136" s="57">
        <v>264</v>
      </c>
      <c r="I136" s="57">
        <v>252</v>
      </c>
      <c r="J136" s="93"/>
      <c r="K136" s="100"/>
      <c r="L136" s="60">
        <f>H136*0.2</f>
        <v>52.800000000000004</v>
      </c>
      <c r="M136" s="100"/>
      <c r="N136" s="82"/>
    </row>
    <row r="137" spans="1:14" s="14" customFormat="1" ht="15" customHeight="1">
      <c r="A137" s="3">
        <v>130</v>
      </c>
      <c r="B137" s="46">
        <v>44646</v>
      </c>
      <c r="C137" s="4" t="s">
        <v>316</v>
      </c>
      <c r="D137" s="47" t="s">
        <v>317</v>
      </c>
      <c r="E137" s="4" t="s">
        <v>20</v>
      </c>
      <c r="F137" s="4" t="s">
        <v>25</v>
      </c>
      <c r="G137" s="56">
        <v>204</v>
      </c>
      <c r="H137" s="57">
        <v>3240.3</v>
      </c>
      <c r="I137" s="57">
        <v>2368</v>
      </c>
      <c r="J137" s="61">
        <v>1</v>
      </c>
      <c r="K137" s="73">
        <f>I137*J137</f>
        <v>2368</v>
      </c>
      <c r="L137" s="73">
        <f t="shared" ref="L137:L166" si="11">H137*0.2</f>
        <v>648.06000000000006</v>
      </c>
      <c r="M137" s="73">
        <f>K137+L137</f>
        <v>3016.06</v>
      </c>
      <c r="N137" s="82"/>
    </row>
    <row r="138" spans="1:14" s="14" customFormat="1" ht="15" customHeight="1">
      <c r="A138" s="3">
        <f t="shared" ref="A138:A166" si="12">A137+1</f>
        <v>131</v>
      </c>
      <c r="B138" s="46">
        <v>44648</v>
      </c>
      <c r="C138" s="4" t="s">
        <v>318</v>
      </c>
      <c r="D138" s="47" t="s">
        <v>319</v>
      </c>
      <c r="E138" s="4" t="s">
        <v>20</v>
      </c>
      <c r="F138" s="4" t="s">
        <v>33</v>
      </c>
      <c r="G138" s="56">
        <v>2</v>
      </c>
      <c r="H138" s="57">
        <v>40.700000000000003</v>
      </c>
      <c r="I138" s="57">
        <v>32</v>
      </c>
      <c r="J138" s="92" t="s">
        <v>21</v>
      </c>
      <c r="K138" s="94">
        <v>2800</v>
      </c>
      <c r="L138" s="73">
        <f t="shared" si="11"/>
        <v>8.14</v>
      </c>
      <c r="M138" s="94">
        <f>SUM(K138:L140)</f>
        <v>3362.62</v>
      </c>
      <c r="N138" s="82"/>
    </row>
    <row r="139" spans="1:14" s="14" customFormat="1" ht="15" customHeight="1">
      <c r="A139" s="3">
        <f t="shared" si="12"/>
        <v>132</v>
      </c>
      <c r="B139" s="46">
        <v>44648</v>
      </c>
      <c r="C139" s="4" t="s">
        <v>320</v>
      </c>
      <c r="D139" s="47" t="s">
        <v>321</v>
      </c>
      <c r="E139" s="4" t="s">
        <v>20</v>
      </c>
      <c r="F139" s="4" t="s">
        <v>311</v>
      </c>
      <c r="G139" s="56">
        <v>3</v>
      </c>
      <c r="H139" s="57">
        <v>60</v>
      </c>
      <c r="I139" s="57">
        <v>60</v>
      </c>
      <c r="J139" s="96"/>
      <c r="K139" s="97"/>
      <c r="L139" s="73">
        <f t="shared" si="11"/>
        <v>12</v>
      </c>
      <c r="M139" s="97"/>
      <c r="N139" s="82"/>
    </row>
    <row r="140" spans="1:14" s="14" customFormat="1" ht="15" customHeight="1">
      <c r="A140" s="3">
        <f t="shared" si="12"/>
        <v>133</v>
      </c>
      <c r="B140" s="46">
        <v>44648</v>
      </c>
      <c r="C140" s="4" t="s">
        <v>322</v>
      </c>
      <c r="D140" s="47" t="s">
        <v>323</v>
      </c>
      <c r="E140" s="4" t="s">
        <v>20</v>
      </c>
      <c r="F140" s="4" t="s">
        <v>25</v>
      </c>
      <c r="G140" s="56">
        <v>144</v>
      </c>
      <c r="H140" s="57">
        <v>2712.4</v>
      </c>
      <c r="I140" s="57">
        <v>1924</v>
      </c>
      <c r="J140" s="93"/>
      <c r="K140" s="95"/>
      <c r="L140" s="73">
        <f t="shared" si="11"/>
        <v>542.48</v>
      </c>
      <c r="M140" s="95"/>
      <c r="N140" s="82"/>
    </row>
    <row r="141" spans="1:14" s="14" customFormat="1" ht="15" customHeight="1">
      <c r="A141" s="3">
        <f t="shared" si="12"/>
        <v>134</v>
      </c>
      <c r="B141" s="46">
        <v>44648</v>
      </c>
      <c r="C141" s="4" t="s">
        <v>324</v>
      </c>
      <c r="D141" s="47" t="s">
        <v>325</v>
      </c>
      <c r="E141" s="4" t="s">
        <v>20</v>
      </c>
      <c r="F141" s="4" t="s">
        <v>26</v>
      </c>
      <c r="G141" s="56">
        <v>271</v>
      </c>
      <c r="H141" s="57">
        <v>5658.6</v>
      </c>
      <c r="I141" s="57">
        <v>4506</v>
      </c>
      <c r="J141" s="61">
        <v>1</v>
      </c>
      <c r="K141" s="73">
        <f>I141*J141</f>
        <v>4506</v>
      </c>
      <c r="L141" s="73">
        <f t="shared" si="11"/>
        <v>1131.72</v>
      </c>
      <c r="M141" s="73">
        <f>K141+L141</f>
        <v>5637.72</v>
      </c>
      <c r="N141" s="82"/>
    </row>
    <row r="142" spans="1:14" s="14" customFormat="1" ht="25.5">
      <c r="A142" s="3">
        <f t="shared" si="12"/>
        <v>135</v>
      </c>
      <c r="B142" s="46">
        <v>44649</v>
      </c>
      <c r="C142" s="4" t="s">
        <v>326</v>
      </c>
      <c r="D142" s="47" t="s">
        <v>327</v>
      </c>
      <c r="E142" s="4" t="s">
        <v>20</v>
      </c>
      <c r="F142" s="4" t="s">
        <v>26</v>
      </c>
      <c r="G142" s="56">
        <v>275</v>
      </c>
      <c r="H142" s="57">
        <v>4482.7</v>
      </c>
      <c r="I142" s="57">
        <v>3492</v>
      </c>
      <c r="J142" s="61">
        <v>1</v>
      </c>
      <c r="K142" s="73">
        <f>I142*J142</f>
        <v>3492</v>
      </c>
      <c r="L142" s="73">
        <f t="shared" si="11"/>
        <v>896.54</v>
      </c>
      <c r="M142" s="73">
        <f>K142+L142</f>
        <v>4388.54</v>
      </c>
      <c r="N142" s="82"/>
    </row>
    <row r="143" spans="1:14" s="14" customFormat="1" ht="15" customHeight="1">
      <c r="A143" s="3">
        <f t="shared" si="12"/>
        <v>136</v>
      </c>
      <c r="B143" s="46">
        <v>44649</v>
      </c>
      <c r="C143" s="4" t="s">
        <v>328</v>
      </c>
      <c r="D143" s="47" t="s">
        <v>329</v>
      </c>
      <c r="E143" s="4" t="s">
        <v>20</v>
      </c>
      <c r="F143" s="4" t="s">
        <v>330</v>
      </c>
      <c r="G143" s="56">
        <v>8</v>
      </c>
      <c r="H143" s="57">
        <v>233.2</v>
      </c>
      <c r="I143" s="57">
        <v>160</v>
      </c>
      <c r="J143" s="92" t="s">
        <v>21</v>
      </c>
      <c r="K143" s="94">
        <v>2800</v>
      </c>
      <c r="L143" s="73">
        <f t="shared" si="11"/>
        <v>46.64</v>
      </c>
      <c r="M143" s="94">
        <f>SUM(K143:L145)</f>
        <v>3175.68</v>
      </c>
      <c r="N143" s="82"/>
    </row>
    <row r="144" spans="1:14" s="14" customFormat="1" ht="15" customHeight="1">
      <c r="A144" s="3">
        <f t="shared" si="12"/>
        <v>137</v>
      </c>
      <c r="B144" s="46">
        <v>44649</v>
      </c>
      <c r="C144" s="4" t="s">
        <v>331</v>
      </c>
      <c r="D144" s="47" t="s">
        <v>332</v>
      </c>
      <c r="E144" s="4" t="s">
        <v>20</v>
      </c>
      <c r="F144" s="4" t="s">
        <v>27</v>
      </c>
      <c r="G144" s="56">
        <v>50</v>
      </c>
      <c r="H144" s="57">
        <v>1485</v>
      </c>
      <c r="I144" s="57">
        <v>1000</v>
      </c>
      <c r="J144" s="96"/>
      <c r="K144" s="97"/>
      <c r="L144" s="73">
        <f t="shared" si="11"/>
        <v>297</v>
      </c>
      <c r="M144" s="97"/>
      <c r="N144" s="82"/>
    </row>
    <row r="145" spans="1:14" s="14" customFormat="1" ht="15" customHeight="1">
      <c r="A145" s="3">
        <f t="shared" si="12"/>
        <v>138</v>
      </c>
      <c r="B145" s="46">
        <v>44649</v>
      </c>
      <c r="C145" s="4" t="s">
        <v>333</v>
      </c>
      <c r="D145" s="47" t="s">
        <v>334</v>
      </c>
      <c r="E145" s="4" t="s">
        <v>20</v>
      </c>
      <c r="F145" s="4" t="s">
        <v>34</v>
      </c>
      <c r="G145" s="56">
        <v>6</v>
      </c>
      <c r="H145" s="57">
        <v>160.19999999999999</v>
      </c>
      <c r="I145" s="57">
        <v>120</v>
      </c>
      <c r="J145" s="93"/>
      <c r="K145" s="95"/>
      <c r="L145" s="73">
        <f t="shared" si="11"/>
        <v>32.04</v>
      </c>
      <c r="M145" s="95"/>
      <c r="N145" s="82"/>
    </row>
    <row r="146" spans="1:14" s="14" customFormat="1" ht="15" customHeight="1">
      <c r="A146" s="3">
        <f t="shared" si="12"/>
        <v>139</v>
      </c>
      <c r="B146" s="46">
        <v>44649</v>
      </c>
      <c r="C146" s="4" t="s">
        <v>335</v>
      </c>
      <c r="D146" s="47" t="s">
        <v>336</v>
      </c>
      <c r="E146" s="4" t="s">
        <v>20</v>
      </c>
      <c r="F146" s="4" t="s">
        <v>25</v>
      </c>
      <c r="G146" s="56">
        <v>133</v>
      </c>
      <c r="H146" s="57">
        <v>2055.9</v>
      </c>
      <c r="I146" s="57">
        <v>1560</v>
      </c>
      <c r="J146" s="61">
        <v>1</v>
      </c>
      <c r="K146" s="73">
        <f>I146*J146</f>
        <v>1560</v>
      </c>
      <c r="L146" s="73">
        <f t="shared" si="11"/>
        <v>411.18000000000006</v>
      </c>
      <c r="M146" s="73">
        <f>K146+L146</f>
        <v>1971.18</v>
      </c>
      <c r="N146" s="82"/>
    </row>
    <row r="147" spans="1:14" s="14" customFormat="1" ht="15" customHeight="1">
      <c r="A147" s="3">
        <f t="shared" si="12"/>
        <v>140</v>
      </c>
      <c r="B147" s="46">
        <v>44649</v>
      </c>
      <c r="C147" s="4" t="s">
        <v>337</v>
      </c>
      <c r="D147" s="47" t="s">
        <v>338</v>
      </c>
      <c r="E147" s="4" t="s">
        <v>20</v>
      </c>
      <c r="F147" s="4" t="s">
        <v>34</v>
      </c>
      <c r="G147" s="56">
        <v>24</v>
      </c>
      <c r="H147" s="57">
        <v>640.79999999999995</v>
      </c>
      <c r="I147" s="57">
        <v>480</v>
      </c>
      <c r="J147" s="92" t="s">
        <v>21</v>
      </c>
      <c r="K147" s="94">
        <v>2800</v>
      </c>
      <c r="L147" s="73">
        <f t="shared" si="11"/>
        <v>128.16</v>
      </c>
      <c r="M147" s="94">
        <f>SUM(K147:L148)</f>
        <v>3395.92</v>
      </c>
      <c r="N147" s="82"/>
    </row>
    <row r="148" spans="1:14" s="14" customFormat="1" ht="31.5" customHeight="1">
      <c r="A148" s="3">
        <f t="shared" si="12"/>
        <v>141</v>
      </c>
      <c r="B148" s="46">
        <v>44649</v>
      </c>
      <c r="C148" s="4" t="s">
        <v>339</v>
      </c>
      <c r="D148" s="47" t="s">
        <v>340</v>
      </c>
      <c r="E148" s="4" t="s">
        <v>20</v>
      </c>
      <c r="F148" s="4" t="s">
        <v>24</v>
      </c>
      <c r="G148" s="56">
        <v>149</v>
      </c>
      <c r="H148" s="57">
        <v>2338.8000000000002</v>
      </c>
      <c r="I148" s="57">
        <v>1780</v>
      </c>
      <c r="J148" s="93"/>
      <c r="K148" s="95"/>
      <c r="L148" s="73">
        <f t="shared" si="11"/>
        <v>467.76000000000005</v>
      </c>
      <c r="M148" s="95"/>
      <c r="N148" s="82"/>
    </row>
    <row r="149" spans="1:14" s="14" customFormat="1" ht="15" customHeight="1">
      <c r="A149" s="3">
        <f t="shared" si="12"/>
        <v>142</v>
      </c>
      <c r="B149" s="46">
        <v>44649</v>
      </c>
      <c r="C149" s="4" t="s">
        <v>341</v>
      </c>
      <c r="D149" s="47" t="s">
        <v>342</v>
      </c>
      <c r="E149" s="4" t="s">
        <v>20</v>
      </c>
      <c r="F149" s="4" t="s">
        <v>34</v>
      </c>
      <c r="G149" s="56">
        <v>59</v>
      </c>
      <c r="H149" s="57">
        <v>1579.5</v>
      </c>
      <c r="I149" s="57">
        <v>1200</v>
      </c>
      <c r="J149" s="92" t="s">
        <v>21</v>
      </c>
      <c r="K149" s="94">
        <v>2800</v>
      </c>
      <c r="L149" s="73">
        <f t="shared" si="11"/>
        <v>315.90000000000003</v>
      </c>
      <c r="M149" s="94">
        <f>SUM(K149:L150)</f>
        <v>3217.34</v>
      </c>
      <c r="N149" s="82"/>
    </row>
    <row r="150" spans="1:14" s="14" customFormat="1" ht="15" customHeight="1">
      <c r="A150" s="3">
        <f t="shared" si="12"/>
        <v>143</v>
      </c>
      <c r="B150" s="46">
        <v>44649</v>
      </c>
      <c r="C150" s="4" t="s">
        <v>343</v>
      </c>
      <c r="D150" s="47" t="s">
        <v>344</v>
      </c>
      <c r="E150" s="4" t="s">
        <v>20</v>
      </c>
      <c r="F150" s="4" t="s">
        <v>345</v>
      </c>
      <c r="G150" s="56">
        <v>22</v>
      </c>
      <c r="H150" s="57">
        <v>507.2</v>
      </c>
      <c r="I150" s="57">
        <v>440</v>
      </c>
      <c r="J150" s="93"/>
      <c r="K150" s="95"/>
      <c r="L150" s="73">
        <f t="shared" si="11"/>
        <v>101.44</v>
      </c>
      <c r="M150" s="95"/>
      <c r="N150" s="82"/>
    </row>
    <row r="151" spans="1:14" s="14" customFormat="1" ht="15" customHeight="1">
      <c r="A151" s="3">
        <f t="shared" si="12"/>
        <v>144</v>
      </c>
      <c r="B151" s="46">
        <v>44650</v>
      </c>
      <c r="C151" s="4" t="s">
        <v>346</v>
      </c>
      <c r="D151" s="47" t="s">
        <v>347</v>
      </c>
      <c r="E151" s="4" t="s">
        <v>20</v>
      </c>
      <c r="F151" s="4" t="s">
        <v>25</v>
      </c>
      <c r="G151" s="56">
        <v>128</v>
      </c>
      <c r="H151" s="57">
        <v>2423.6</v>
      </c>
      <c r="I151" s="57">
        <v>1808</v>
      </c>
      <c r="J151" s="61">
        <v>1</v>
      </c>
      <c r="K151" s="73">
        <f>I151*J151</f>
        <v>1808</v>
      </c>
      <c r="L151" s="73">
        <f t="shared" si="11"/>
        <v>484.72</v>
      </c>
      <c r="M151" s="73">
        <f>K151+L151</f>
        <v>2292.7200000000003</v>
      </c>
      <c r="N151" s="82"/>
    </row>
    <row r="152" spans="1:14" s="14" customFormat="1" ht="32.25" customHeight="1">
      <c r="A152" s="3">
        <f t="shared" si="12"/>
        <v>145</v>
      </c>
      <c r="B152" s="46">
        <v>44650</v>
      </c>
      <c r="C152" s="4" t="s">
        <v>348</v>
      </c>
      <c r="D152" s="47" t="s">
        <v>349</v>
      </c>
      <c r="E152" s="4" t="s">
        <v>20</v>
      </c>
      <c r="F152" s="4" t="s">
        <v>26</v>
      </c>
      <c r="G152" s="56">
        <v>374</v>
      </c>
      <c r="H152" s="57">
        <v>6827.4</v>
      </c>
      <c r="I152" s="57">
        <v>5108</v>
      </c>
      <c r="J152" s="61">
        <v>1</v>
      </c>
      <c r="K152" s="73">
        <f>I152*J152</f>
        <v>5108</v>
      </c>
      <c r="L152" s="73">
        <f t="shared" si="11"/>
        <v>1365.48</v>
      </c>
      <c r="M152" s="73">
        <f>K152+L152</f>
        <v>6473.48</v>
      </c>
      <c r="N152" s="82"/>
    </row>
    <row r="153" spans="1:14" s="14" customFormat="1" ht="25.5">
      <c r="A153" s="3">
        <f t="shared" si="12"/>
        <v>146</v>
      </c>
      <c r="B153" s="46">
        <v>44650</v>
      </c>
      <c r="C153" s="4" t="s">
        <v>350</v>
      </c>
      <c r="D153" s="47" t="s">
        <v>351</v>
      </c>
      <c r="E153" s="4" t="s">
        <v>20</v>
      </c>
      <c r="F153" s="4" t="s">
        <v>24</v>
      </c>
      <c r="G153" s="56">
        <v>155</v>
      </c>
      <c r="H153" s="57">
        <v>2343.9</v>
      </c>
      <c r="I153" s="57">
        <v>1838</v>
      </c>
      <c r="J153" s="61">
        <v>1</v>
      </c>
      <c r="K153" s="73">
        <f>I153*J153</f>
        <v>1838</v>
      </c>
      <c r="L153" s="73">
        <f t="shared" si="11"/>
        <v>468.78000000000003</v>
      </c>
      <c r="M153" s="73">
        <f>K153+L153</f>
        <v>2306.7800000000002</v>
      </c>
      <c r="N153" s="82"/>
    </row>
    <row r="154" spans="1:14" s="14" customFormat="1" ht="15" customHeight="1">
      <c r="A154" s="3">
        <f t="shared" si="12"/>
        <v>147</v>
      </c>
      <c r="B154" s="46">
        <v>44650</v>
      </c>
      <c r="C154" s="4" t="s">
        <v>352</v>
      </c>
      <c r="D154" s="47" t="s">
        <v>353</v>
      </c>
      <c r="E154" s="4" t="s">
        <v>20</v>
      </c>
      <c r="F154" s="4" t="s">
        <v>26</v>
      </c>
      <c r="G154" s="56">
        <v>246</v>
      </c>
      <c r="H154" s="57">
        <v>5021.2</v>
      </c>
      <c r="I154" s="57">
        <v>3498</v>
      </c>
      <c r="J154" s="61">
        <v>1</v>
      </c>
      <c r="K154" s="73">
        <f>I154*J154</f>
        <v>3498</v>
      </c>
      <c r="L154" s="73">
        <f t="shared" si="11"/>
        <v>1004.24</v>
      </c>
      <c r="M154" s="73">
        <f>K154+L154</f>
        <v>4502.24</v>
      </c>
      <c r="N154" s="82"/>
    </row>
    <row r="155" spans="1:14" s="14" customFormat="1" ht="15" customHeight="1">
      <c r="A155" s="3">
        <f t="shared" si="12"/>
        <v>148</v>
      </c>
      <c r="B155" s="46">
        <v>44650</v>
      </c>
      <c r="C155" s="4" t="s">
        <v>354</v>
      </c>
      <c r="D155" s="47" t="s">
        <v>355</v>
      </c>
      <c r="E155" s="4" t="s">
        <v>20</v>
      </c>
      <c r="F155" s="4" t="s">
        <v>166</v>
      </c>
      <c r="G155" s="56">
        <v>12</v>
      </c>
      <c r="H155" s="57">
        <v>240</v>
      </c>
      <c r="I155" s="57">
        <v>240</v>
      </c>
      <c r="J155" s="92" t="s">
        <v>21</v>
      </c>
      <c r="K155" s="94">
        <v>2200</v>
      </c>
      <c r="L155" s="73">
        <f t="shared" si="11"/>
        <v>48</v>
      </c>
      <c r="M155" s="94">
        <f>SUM(K155:L157)</f>
        <v>2325.2600000000002</v>
      </c>
      <c r="N155" s="82"/>
    </row>
    <row r="156" spans="1:14" s="14" customFormat="1" ht="15" customHeight="1">
      <c r="A156" s="3">
        <f t="shared" si="12"/>
        <v>149</v>
      </c>
      <c r="B156" s="46">
        <v>44650</v>
      </c>
      <c r="C156" s="4" t="s">
        <v>356</v>
      </c>
      <c r="D156" s="47" t="s">
        <v>357</v>
      </c>
      <c r="E156" s="4" t="s">
        <v>20</v>
      </c>
      <c r="F156" s="4" t="s">
        <v>35</v>
      </c>
      <c r="G156" s="56">
        <v>8</v>
      </c>
      <c r="H156" s="57">
        <v>197.1</v>
      </c>
      <c r="I156" s="57">
        <v>160</v>
      </c>
      <c r="J156" s="96"/>
      <c r="K156" s="97"/>
      <c r="L156" s="73">
        <f t="shared" si="11"/>
        <v>39.42</v>
      </c>
      <c r="M156" s="97"/>
      <c r="N156" s="82"/>
    </row>
    <row r="157" spans="1:14" s="14" customFormat="1" ht="15" customHeight="1">
      <c r="A157" s="3">
        <f t="shared" si="12"/>
        <v>150</v>
      </c>
      <c r="B157" s="46">
        <v>44650</v>
      </c>
      <c r="C157" s="4" t="s">
        <v>358</v>
      </c>
      <c r="D157" s="47" t="s">
        <v>359</v>
      </c>
      <c r="E157" s="4" t="s">
        <v>20</v>
      </c>
      <c r="F157" s="4" t="s">
        <v>93</v>
      </c>
      <c r="G157" s="56">
        <v>11</v>
      </c>
      <c r="H157" s="57">
        <v>189.2</v>
      </c>
      <c r="I157" s="57">
        <v>188</v>
      </c>
      <c r="J157" s="93"/>
      <c r="K157" s="95"/>
      <c r="L157" s="73">
        <f t="shared" si="11"/>
        <v>37.839999999999996</v>
      </c>
      <c r="M157" s="95"/>
      <c r="N157" s="82"/>
    </row>
    <row r="158" spans="1:14" s="14" customFormat="1" ht="29.25" customHeight="1">
      <c r="A158" s="3">
        <f t="shared" si="12"/>
        <v>151</v>
      </c>
      <c r="B158" s="46">
        <v>44651</v>
      </c>
      <c r="C158" s="4" t="s">
        <v>360</v>
      </c>
      <c r="D158" s="47" t="s">
        <v>361</v>
      </c>
      <c r="E158" s="4" t="s">
        <v>20</v>
      </c>
      <c r="F158" s="4" t="s">
        <v>24</v>
      </c>
      <c r="G158" s="56">
        <v>275</v>
      </c>
      <c r="H158" s="57">
        <v>7439.9</v>
      </c>
      <c r="I158" s="57">
        <v>4886</v>
      </c>
      <c r="J158" s="61">
        <v>1</v>
      </c>
      <c r="K158" s="73">
        <f>I158*J158</f>
        <v>4886</v>
      </c>
      <c r="L158" s="73">
        <f t="shared" si="11"/>
        <v>1487.98</v>
      </c>
      <c r="M158" s="73">
        <f>K158+L158</f>
        <v>6373.98</v>
      </c>
      <c r="N158" s="82"/>
    </row>
    <row r="159" spans="1:14" s="14" customFormat="1" ht="15" customHeight="1">
      <c r="A159" s="3">
        <f t="shared" si="12"/>
        <v>152</v>
      </c>
      <c r="B159" s="46">
        <v>44651</v>
      </c>
      <c r="C159" s="4" t="s">
        <v>362</v>
      </c>
      <c r="D159" s="47" t="s">
        <v>363</v>
      </c>
      <c r="E159" s="4" t="s">
        <v>20</v>
      </c>
      <c r="F159" s="4" t="s">
        <v>25</v>
      </c>
      <c r="G159" s="56">
        <v>157</v>
      </c>
      <c r="H159" s="57">
        <v>3225</v>
      </c>
      <c r="I159" s="57">
        <v>2350</v>
      </c>
      <c r="J159" s="61">
        <v>1</v>
      </c>
      <c r="K159" s="73">
        <f>I159*J159</f>
        <v>2350</v>
      </c>
      <c r="L159" s="73">
        <f t="shared" si="11"/>
        <v>645</v>
      </c>
      <c r="M159" s="73">
        <f>K159+L159</f>
        <v>2995</v>
      </c>
      <c r="N159" s="82"/>
    </row>
    <row r="160" spans="1:14" s="14" customFormat="1" ht="29.25" customHeight="1">
      <c r="A160" s="3">
        <f t="shared" si="12"/>
        <v>153</v>
      </c>
      <c r="B160" s="46">
        <v>44651</v>
      </c>
      <c r="C160" s="4" t="s">
        <v>364</v>
      </c>
      <c r="D160" s="47" t="s">
        <v>365</v>
      </c>
      <c r="E160" s="4" t="s">
        <v>20</v>
      </c>
      <c r="F160" s="4" t="s">
        <v>26</v>
      </c>
      <c r="G160" s="56">
        <v>551</v>
      </c>
      <c r="H160" s="57">
        <v>10478.299999999999</v>
      </c>
      <c r="I160" s="57">
        <v>7910</v>
      </c>
      <c r="J160" s="61">
        <v>1</v>
      </c>
      <c r="K160" s="73">
        <f>I160*J160</f>
        <v>7910</v>
      </c>
      <c r="L160" s="73">
        <f t="shared" si="11"/>
        <v>2095.66</v>
      </c>
      <c r="M160" s="73">
        <f>K160+L160</f>
        <v>10005.66</v>
      </c>
      <c r="N160" s="82"/>
    </row>
    <row r="161" spans="1:14" s="14" customFormat="1" ht="25.5">
      <c r="A161" s="3">
        <f t="shared" si="12"/>
        <v>154</v>
      </c>
      <c r="B161" s="46">
        <v>44651</v>
      </c>
      <c r="C161" s="4" t="s">
        <v>366</v>
      </c>
      <c r="D161" s="47" t="s">
        <v>367</v>
      </c>
      <c r="E161" s="4" t="s">
        <v>20</v>
      </c>
      <c r="F161" s="4" t="s">
        <v>24</v>
      </c>
      <c r="G161" s="56">
        <v>227</v>
      </c>
      <c r="H161" s="57">
        <v>4649.8999999999996</v>
      </c>
      <c r="I161" s="57">
        <v>3502</v>
      </c>
      <c r="J161" s="61">
        <v>1</v>
      </c>
      <c r="K161" s="73">
        <f>I161*J161</f>
        <v>3502</v>
      </c>
      <c r="L161" s="73">
        <f t="shared" si="11"/>
        <v>929.98</v>
      </c>
      <c r="M161" s="73">
        <f>K161+L161</f>
        <v>4431.9799999999996</v>
      </c>
      <c r="N161" s="82"/>
    </row>
    <row r="162" spans="1:14" s="14" customFormat="1" ht="25.5">
      <c r="A162" s="3">
        <f t="shared" si="12"/>
        <v>155</v>
      </c>
      <c r="B162" s="46">
        <v>44651</v>
      </c>
      <c r="C162" s="4" t="s">
        <v>368</v>
      </c>
      <c r="D162" s="47" t="s">
        <v>369</v>
      </c>
      <c r="E162" s="4" t="s">
        <v>20</v>
      </c>
      <c r="F162" s="4" t="s">
        <v>33</v>
      </c>
      <c r="G162" s="56">
        <v>46</v>
      </c>
      <c r="H162" s="57">
        <v>344.6</v>
      </c>
      <c r="I162" s="57">
        <v>283.7</v>
      </c>
      <c r="J162" s="92" t="s">
        <v>21</v>
      </c>
      <c r="K162" s="94">
        <v>2200</v>
      </c>
      <c r="L162" s="73">
        <f t="shared" si="11"/>
        <v>68.92</v>
      </c>
      <c r="M162" s="94">
        <f>SUM(K162:L163)</f>
        <v>2305.4</v>
      </c>
      <c r="N162" s="82"/>
    </row>
    <row r="163" spans="1:14" s="14" customFormat="1">
      <c r="A163" s="3">
        <f t="shared" si="12"/>
        <v>156</v>
      </c>
      <c r="B163" s="46">
        <v>44651</v>
      </c>
      <c r="C163" s="4" t="s">
        <v>370</v>
      </c>
      <c r="D163" s="47" t="s">
        <v>371</v>
      </c>
      <c r="E163" s="4" t="s">
        <v>20</v>
      </c>
      <c r="F163" s="4" t="s">
        <v>372</v>
      </c>
      <c r="G163" s="56">
        <v>19</v>
      </c>
      <c r="H163" s="57">
        <v>182.4</v>
      </c>
      <c r="I163" s="57">
        <v>144</v>
      </c>
      <c r="J163" s="93"/>
      <c r="K163" s="95"/>
      <c r="L163" s="73">
        <f t="shared" si="11"/>
        <v>36.480000000000004</v>
      </c>
      <c r="M163" s="95"/>
      <c r="N163" s="82"/>
    </row>
    <row r="164" spans="1:14" s="14" customFormat="1">
      <c r="A164" s="3">
        <f t="shared" si="12"/>
        <v>157</v>
      </c>
      <c r="B164" s="46">
        <v>44651</v>
      </c>
      <c r="C164" s="4" t="s">
        <v>373</v>
      </c>
      <c r="D164" s="47" t="s">
        <v>374</v>
      </c>
      <c r="E164" s="4" t="s">
        <v>20</v>
      </c>
      <c r="F164" s="4" t="s">
        <v>27</v>
      </c>
      <c r="G164" s="56">
        <v>39</v>
      </c>
      <c r="H164" s="57">
        <v>1013.1</v>
      </c>
      <c r="I164" s="57">
        <v>780</v>
      </c>
      <c r="J164" s="92" t="s">
        <v>21</v>
      </c>
      <c r="K164" s="94">
        <v>2200</v>
      </c>
      <c r="L164" s="73">
        <f t="shared" si="11"/>
        <v>202.62</v>
      </c>
      <c r="M164" s="94">
        <f>SUM(K164:L165)</f>
        <v>2522.62</v>
      </c>
      <c r="N164" s="82"/>
    </row>
    <row r="165" spans="1:14" s="14" customFormat="1">
      <c r="A165" s="3">
        <f t="shared" si="12"/>
        <v>158</v>
      </c>
      <c r="B165" s="46">
        <v>44651</v>
      </c>
      <c r="C165" s="4" t="s">
        <v>375</v>
      </c>
      <c r="D165" s="47" t="s">
        <v>376</v>
      </c>
      <c r="E165" s="4" t="s">
        <v>20</v>
      </c>
      <c r="F165" s="62" t="s">
        <v>27</v>
      </c>
      <c r="G165" s="56">
        <v>30</v>
      </c>
      <c r="H165" s="57">
        <v>600</v>
      </c>
      <c r="I165" s="57">
        <v>600</v>
      </c>
      <c r="J165" s="93"/>
      <c r="K165" s="95"/>
      <c r="L165" s="73">
        <f t="shared" si="11"/>
        <v>120</v>
      </c>
      <c r="M165" s="95"/>
      <c r="N165" s="82"/>
    </row>
    <row r="166" spans="1:14" s="14" customFormat="1" ht="25.5">
      <c r="A166" s="3">
        <f t="shared" si="12"/>
        <v>159</v>
      </c>
      <c r="B166" s="46">
        <v>44651</v>
      </c>
      <c r="C166" s="4" t="s">
        <v>377</v>
      </c>
      <c r="D166" s="47" t="s">
        <v>378</v>
      </c>
      <c r="E166" s="4" t="s">
        <v>20</v>
      </c>
      <c r="F166" s="4" t="s">
        <v>26</v>
      </c>
      <c r="G166" s="56">
        <v>504</v>
      </c>
      <c r="H166" s="57">
        <v>8750</v>
      </c>
      <c r="I166" s="57">
        <v>6475</v>
      </c>
      <c r="J166" s="61">
        <v>1</v>
      </c>
      <c r="K166" s="73">
        <f>I166*J166</f>
        <v>6475</v>
      </c>
      <c r="L166" s="73">
        <f t="shared" si="11"/>
        <v>1750</v>
      </c>
      <c r="M166" s="73">
        <f>K166+L166</f>
        <v>8225</v>
      </c>
      <c r="N166" s="82"/>
    </row>
    <row r="167" spans="1:14" s="14" customFormat="1" ht="15">
      <c r="A167" s="89" t="s">
        <v>379</v>
      </c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1"/>
      <c r="M167" s="74">
        <f>ROUND(SUM(M8:M166),0)</f>
        <v>371910</v>
      </c>
      <c r="N167" s="85"/>
    </row>
    <row r="168" spans="1:14" s="80" customFormat="1" ht="12">
      <c r="A168" s="77"/>
      <c r="B168" s="77"/>
      <c r="C168" s="77"/>
      <c r="D168" s="77"/>
      <c r="E168" s="77"/>
      <c r="F168" s="77"/>
      <c r="G168" s="78">
        <f>SUM(G8:G166)</f>
        <v>16897</v>
      </c>
      <c r="H168" s="79">
        <f>SUM(H8:H166)</f>
        <v>340535.90000000008</v>
      </c>
      <c r="I168" s="79">
        <f>SUM(I8:I166)</f>
        <v>259147.5</v>
      </c>
      <c r="J168" s="75"/>
      <c r="K168" s="75"/>
      <c r="L168" s="75"/>
      <c r="M168" s="75"/>
      <c r="N168" s="86"/>
    </row>
    <row r="169" spans="1:14" s="21" customFormat="1">
      <c r="A169" s="106" t="s">
        <v>6</v>
      </c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87"/>
    </row>
    <row r="170" spans="1:14" s="21" customFormat="1">
      <c r="A170" s="107" t="s">
        <v>10</v>
      </c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87"/>
    </row>
    <row r="171" spans="1:14" s="21" customFormat="1" ht="15">
      <c r="A171" s="34"/>
      <c r="B171" s="35"/>
      <c r="C171" s="36"/>
      <c r="D171" s="37"/>
      <c r="E171" s="38"/>
      <c r="F171" s="37"/>
      <c r="G171" s="39"/>
      <c r="H171" s="40"/>
      <c r="I171" s="40"/>
      <c r="J171" s="45"/>
      <c r="K171" s="42"/>
      <c r="L171" s="43"/>
      <c r="M171" s="44"/>
      <c r="N171" s="87"/>
    </row>
    <row r="172" spans="1:14" s="21" customFormat="1" ht="15">
      <c r="A172" s="50" t="s">
        <v>1</v>
      </c>
      <c r="B172" s="35"/>
      <c r="C172" s="36"/>
      <c r="D172" s="37"/>
      <c r="E172" s="38"/>
      <c r="F172" s="37"/>
      <c r="G172" s="39"/>
      <c r="H172" s="40"/>
      <c r="I172" s="40"/>
      <c r="J172" s="45"/>
      <c r="K172" s="42"/>
      <c r="L172" s="43"/>
      <c r="M172" s="44"/>
      <c r="N172" s="87"/>
    </row>
    <row r="173" spans="1:14" s="21" customFormat="1" ht="15">
      <c r="A173" s="50"/>
      <c r="B173" s="35"/>
      <c r="C173" s="36"/>
      <c r="D173" s="37"/>
      <c r="E173" s="38"/>
      <c r="F173" s="37"/>
      <c r="G173" s="39"/>
      <c r="H173" s="40"/>
      <c r="I173" s="40"/>
      <c r="J173" s="41"/>
      <c r="K173" s="42"/>
      <c r="L173" s="43"/>
      <c r="M173" s="44"/>
      <c r="N173" s="87"/>
    </row>
    <row r="174" spans="1:14" s="21" customFormat="1" ht="15">
      <c r="A174" s="50"/>
      <c r="B174" s="35"/>
      <c r="C174" s="36"/>
      <c r="D174" s="37"/>
      <c r="E174" s="38"/>
      <c r="F174" s="37"/>
      <c r="G174" s="39"/>
      <c r="H174" s="40"/>
      <c r="I174" s="40"/>
      <c r="J174" s="41"/>
      <c r="K174" s="42"/>
      <c r="L174" s="43"/>
      <c r="M174" s="44"/>
      <c r="N174" s="87"/>
    </row>
    <row r="175" spans="1:14" s="21" customFormat="1" ht="15">
      <c r="A175" s="50" t="s">
        <v>2</v>
      </c>
      <c r="B175" s="35"/>
      <c r="C175" s="36"/>
      <c r="D175" s="37"/>
      <c r="E175" s="38"/>
      <c r="F175" s="37"/>
      <c r="G175" s="39"/>
      <c r="H175" s="40"/>
      <c r="I175" s="40"/>
      <c r="J175" s="41"/>
      <c r="K175" s="42"/>
      <c r="L175" s="43"/>
      <c r="M175" s="44"/>
      <c r="N175" s="87"/>
    </row>
    <row r="176" spans="1:14" s="21" customFormat="1" ht="15">
      <c r="A176" s="34"/>
      <c r="B176" s="35"/>
      <c r="C176" s="36"/>
      <c r="D176" s="37"/>
      <c r="E176" s="38"/>
      <c r="F176" s="37"/>
      <c r="G176" s="39"/>
      <c r="H176" s="40"/>
      <c r="I176" s="40"/>
      <c r="J176" s="45"/>
      <c r="K176" s="42"/>
      <c r="L176" s="43"/>
      <c r="M176" s="44"/>
      <c r="N176" s="87"/>
    </row>
    <row r="177" spans="1:14" s="21" customFormat="1" ht="15">
      <c r="A177" s="34"/>
      <c r="B177" s="35"/>
      <c r="C177" s="36"/>
      <c r="D177" s="37"/>
      <c r="E177" s="38"/>
      <c r="F177" s="37"/>
      <c r="G177" s="39"/>
      <c r="H177" s="40"/>
      <c r="I177" s="40"/>
      <c r="J177" s="45"/>
      <c r="K177" s="42"/>
      <c r="L177" s="43"/>
      <c r="M177" s="44"/>
      <c r="N177" s="87"/>
    </row>
    <row r="178" spans="1:14" s="21" customFormat="1" ht="15">
      <c r="A178" s="34"/>
      <c r="B178" s="35"/>
      <c r="C178" s="36"/>
      <c r="D178" s="37"/>
      <c r="E178" s="38"/>
      <c r="F178" s="37"/>
      <c r="G178" s="39"/>
      <c r="H178" s="40"/>
      <c r="I178" s="40"/>
      <c r="J178" s="45"/>
      <c r="K178" s="42"/>
      <c r="L178" s="43"/>
      <c r="M178" s="44"/>
      <c r="N178" s="87"/>
    </row>
    <row r="179" spans="1:14" s="21" customFormat="1" ht="15">
      <c r="A179" s="34"/>
      <c r="B179" s="35"/>
      <c r="C179" s="36"/>
      <c r="D179" s="37"/>
      <c r="E179" s="38"/>
      <c r="F179" s="37"/>
      <c r="G179" s="39"/>
      <c r="H179" s="40"/>
      <c r="I179" s="40"/>
      <c r="J179" s="45"/>
      <c r="K179" s="42"/>
      <c r="L179" s="43"/>
      <c r="M179" s="44"/>
      <c r="N179" s="87"/>
    </row>
    <row r="180" spans="1:14" s="21" customFormat="1" ht="15">
      <c r="A180" s="34"/>
      <c r="B180" s="35"/>
      <c r="C180" s="36"/>
      <c r="D180" s="37"/>
      <c r="E180" s="38"/>
      <c r="F180" s="37"/>
      <c r="G180" s="39"/>
      <c r="H180" s="40"/>
      <c r="I180" s="40"/>
      <c r="J180" s="45"/>
      <c r="K180" s="42"/>
      <c r="L180" s="43"/>
      <c r="M180" s="44"/>
      <c r="N180" s="87"/>
    </row>
    <row r="181" spans="1:14" s="21" customFormat="1" ht="15">
      <c r="A181" s="34"/>
      <c r="B181" s="35"/>
      <c r="C181" s="36"/>
      <c r="D181" s="37"/>
      <c r="E181" s="38"/>
      <c r="F181" s="37"/>
      <c r="G181" s="39"/>
      <c r="H181" s="40"/>
      <c r="I181" s="40"/>
      <c r="J181" s="45"/>
      <c r="K181" s="42"/>
      <c r="L181" s="43"/>
      <c r="M181" s="44"/>
      <c r="N181" s="87"/>
    </row>
    <row r="182" spans="1:14" s="21" customFormat="1" ht="15">
      <c r="A182" s="34"/>
      <c r="B182" s="35"/>
      <c r="C182" s="36"/>
      <c r="D182" s="37"/>
      <c r="E182" s="38"/>
      <c r="F182" s="37"/>
      <c r="G182" s="39"/>
      <c r="H182" s="40"/>
      <c r="I182" s="40"/>
      <c r="J182" s="45"/>
      <c r="K182" s="42"/>
      <c r="L182" s="43"/>
      <c r="M182" s="44"/>
      <c r="N182" s="87"/>
    </row>
    <row r="183" spans="1:14" s="21" customFormat="1" ht="15">
      <c r="A183" s="34"/>
      <c r="B183" s="35"/>
      <c r="C183" s="36"/>
      <c r="D183" s="37"/>
      <c r="E183" s="38"/>
      <c r="F183" s="37"/>
      <c r="G183" s="39"/>
      <c r="H183" s="40"/>
      <c r="I183" s="40"/>
      <c r="J183" s="41"/>
      <c r="K183" s="42"/>
      <c r="L183" s="43"/>
      <c r="M183" s="44"/>
      <c r="N183" s="87"/>
    </row>
    <row r="184" spans="1:14" s="21" customFormat="1" ht="15">
      <c r="A184" s="34"/>
      <c r="B184" s="35"/>
      <c r="C184" s="36"/>
      <c r="D184" s="37"/>
      <c r="E184" s="38"/>
      <c r="F184" s="37"/>
      <c r="G184" s="39"/>
      <c r="H184" s="40"/>
      <c r="I184" s="40"/>
      <c r="J184" s="41"/>
      <c r="K184" s="42"/>
      <c r="L184" s="43"/>
      <c r="M184" s="44"/>
      <c r="N184" s="87"/>
    </row>
    <row r="185" spans="1:14" s="21" customFormat="1" ht="15">
      <c r="A185" s="34"/>
      <c r="B185" s="35"/>
      <c r="C185" s="36"/>
      <c r="D185" s="37"/>
      <c r="E185" s="38"/>
      <c r="F185" s="37"/>
      <c r="G185" s="39"/>
      <c r="H185" s="40"/>
      <c r="I185" s="40"/>
      <c r="J185" s="41"/>
      <c r="K185" s="42"/>
      <c r="L185" s="43"/>
      <c r="M185" s="44"/>
      <c r="N185" s="87"/>
    </row>
    <row r="186" spans="1:14" s="21" customFormat="1" ht="15">
      <c r="A186" s="34"/>
      <c r="B186" s="35"/>
      <c r="C186" s="36"/>
      <c r="D186" s="37"/>
      <c r="E186" s="38"/>
      <c r="F186" s="37"/>
      <c r="G186" s="39"/>
      <c r="H186" s="40"/>
      <c r="I186" s="40"/>
      <c r="J186" s="41"/>
      <c r="K186" s="42"/>
      <c r="L186" s="43"/>
      <c r="M186" s="44"/>
      <c r="N186" s="87"/>
    </row>
    <row r="187" spans="1:14" s="21" customFormat="1" ht="15">
      <c r="A187" s="34"/>
      <c r="B187" s="35"/>
      <c r="C187" s="36"/>
      <c r="D187" s="37"/>
      <c r="E187" s="38"/>
      <c r="F187" s="37"/>
      <c r="G187" s="39"/>
      <c r="H187" s="40"/>
      <c r="I187" s="40"/>
      <c r="J187" s="45"/>
      <c r="K187" s="42"/>
      <c r="L187" s="43"/>
      <c r="M187" s="44"/>
      <c r="N187" s="87"/>
    </row>
    <row r="188" spans="1:14" s="21" customFormat="1" ht="15">
      <c r="A188" s="34"/>
      <c r="B188" s="35"/>
      <c r="C188" s="36"/>
      <c r="D188" s="37"/>
      <c r="E188" s="38"/>
      <c r="F188" s="37"/>
      <c r="G188" s="39"/>
      <c r="H188" s="40"/>
      <c r="I188" s="40"/>
      <c r="J188" s="41"/>
      <c r="K188" s="42"/>
      <c r="L188" s="43"/>
      <c r="M188" s="44"/>
      <c r="N188" s="87"/>
    </row>
  </sheetData>
  <sortState ref="B8:N114">
    <sortCondition ref="B8:B114"/>
  </sortState>
  <mergeCells count="107">
    <mergeCell ref="J36:J37"/>
    <mergeCell ref="K36:K37"/>
    <mergeCell ref="M36:M37"/>
    <mergeCell ref="J42:J44"/>
    <mergeCell ref="K42:K44"/>
    <mergeCell ref="M42:M44"/>
    <mergeCell ref="A169:M169"/>
    <mergeCell ref="A170:M170"/>
    <mergeCell ref="J89:J92"/>
    <mergeCell ref="K89:K92"/>
    <mergeCell ref="M89:M92"/>
    <mergeCell ref="J95:J98"/>
    <mergeCell ref="K95:K98"/>
    <mergeCell ref="M95:M98"/>
    <mergeCell ref="J76:J77"/>
    <mergeCell ref="K76:K77"/>
    <mergeCell ref="M76:M77"/>
    <mergeCell ref="J138:J140"/>
    <mergeCell ref="K138:K140"/>
    <mergeCell ref="M138:M140"/>
    <mergeCell ref="J147:J148"/>
    <mergeCell ref="K147:K148"/>
    <mergeCell ref="M147:M148"/>
    <mergeCell ref="J105:J106"/>
    <mergeCell ref="K105:K106"/>
    <mergeCell ref="M105:M106"/>
    <mergeCell ref="J20:J21"/>
    <mergeCell ref="K20:K21"/>
    <mergeCell ref="M20:M21"/>
    <mergeCell ref="M14:M15"/>
    <mergeCell ref="J18:J19"/>
    <mergeCell ref="K18:K19"/>
    <mergeCell ref="M18:M19"/>
    <mergeCell ref="J8:J9"/>
    <mergeCell ref="K8:K9"/>
    <mergeCell ref="M8:M9"/>
    <mergeCell ref="K14:K15"/>
    <mergeCell ref="J33:J35"/>
    <mergeCell ref="K33:K35"/>
    <mergeCell ref="M33:M35"/>
    <mergeCell ref="J25:J26"/>
    <mergeCell ref="K25:K26"/>
    <mergeCell ref="M25:M26"/>
    <mergeCell ref="J27:J28"/>
    <mergeCell ref="K27:K28"/>
    <mergeCell ref="M27:M28"/>
    <mergeCell ref="J58:J61"/>
    <mergeCell ref="K58:K61"/>
    <mergeCell ref="M58:M61"/>
    <mergeCell ref="J48:J49"/>
    <mergeCell ref="K48:K49"/>
    <mergeCell ref="M48:M49"/>
    <mergeCell ref="J38:J39"/>
    <mergeCell ref="K38:K39"/>
    <mergeCell ref="M38:M39"/>
    <mergeCell ref="J52:J54"/>
    <mergeCell ref="K52:K54"/>
    <mergeCell ref="M52:M54"/>
    <mergeCell ref="J80:J82"/>
    <mergeCell ref="K80:K82"/>
    <mergeCell ref="M80:M82"/>
    <mergeCell ref="J70:J72"/>
    <mergeCell ref="K70:K72"/>
    <mergeCell ref="M70:M72"/>
    <mergeCell ref="J62:J64"/>
    <mergeCell ref="K62:K64"/>
    <mergeCell ref="M62:M64"/>
    <mergeCell ref="J65:J68"/>
    <mergeCell ref="K65:K68"/>
    <mergeCell ref="M65:M68"/>
    <mergeCell ref="J108:J111"/>
    <mergeCell ref="K108:K111"/>
    <mergeCell ref="M108:M111"/>
    <mergeCell ref="J99:J101"/>
    <mergeCell ref="K99:K101"/>
    <mergeCell ref="M99:M101"/>
    <mergeCell ref="J93:J94"/>
    <mergeCell ref="K93:K94"/>
    <mergeCell ref="M93:M94"/>
    <mergeCell ref="J133:J136"/>
    <mergeCell ref="K133:K136"/>
    <mergeCell ref="M133:M136"/>
    <mergeCell ref="J123:J124"/>
    <mergeCell ref="K123:K124"/>
    <mergeCell ref="M123:M124"/>
    <mergeCell ref="J120:J122"/>
    <mergeCell ref="K120:K122"/>
    <mergeCell ref="M120:M122"/>
    <mergeCell ref="J131:J132"/>
    <mergeCell ref="K131:K132"/>
    <mergeCell ref="M131:M132"/>
    <mergeCell ref="A167:L167"/>
    <mergeCell ref="J162:J163"/>
    <mergeCell ref="K162:K163"/>
    <mergeCell ref="M162:M163"/>
    <mergeCell ref="J149:J150"/>
    <mergeCell ref="K149:K150"/>
    <mergeCell ref="M149:M150"/>
    <mergeCell ref="J143:J145"/>
    <mergeCell ref="K143:K145"/>
    <mergeCell ref="M143:M145"/>
    <mergeCell ref="J155:J157"/>
    <mergeCell ref="K155:K157"/>
    <mergeCell ref="M155:M157"/>
    <mergeCell ref="J164:J165"/>
    <mergeCell ref="K164:K165"/>
    <mergeCell ref="M164:M165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A170"/>
    <dataValidation type="custom" allowBlank="1" showInputMessage="1" showErrorMessage="1" sqref="A169">
      <formula1>"FSDGEDGEWG"</formula1>
    </dataValidation>
  </dataValidations>
  <printOptions horizontalCentered="1"/>
  <pageMargins left="0.24" right="3.9370078740157501E-2" top="1.28" bottom="0.5" header="0.196850393700787" footer="0.25"/>
  <pageSetup paperSize="9" orientation="landscape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3</v>
      </c>
    </row>
    <row r="8" spans="2:2">
      <c r="B8" s="2" t="s">
        <v>4</v>
      </c>
    </row>
    <row r="9" spans="2:2">
      <c r="B9" s="2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2022-04-14T14:07:38Z</cp:lastPrinted>
  <dcterms:created xsi:type="dcterms:W3CDTF">2010-04-08T11:28:01Z</dcterms:created>
  <dcterms:modified xsi:type="dcterms:W3CDTF">2022-04-14T14:16:22Z</dcterms:modified>
</cp:coreProperties>
</file>