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4" i="1"/>
  <c r="L4"/>
  <c r="J19"/>
  <c r="J18"/>
  <c r="J17"/>
  <c r="J16"/>
  <c r="J13"/>
  <c r="J14"/>
  <c r="J15"/>
  <c r="J11"/>
  <c r="J12"/>
  <c r="J8"/>
  <c r="J9"/>
  <c r="J4"/>
  <c r="J5"/>
  <c r="J6"/>
  <c r="J7"/>
  <c r="J22"/>
  <c r="J23"/>
  <c r="J10"/>
  <c r="J21"/>
  <c r="J20"/>
  <c r="I18"/>
  <c r="I17"/>
  <c r="I16"/>
  <c r="I13"/>
  <c r="I14"/>
  <c r="I15"/>
  <c r="I11"/>
  <c r="I12"/>
  <c r="I8"/>
  <c r="I9"/>
  <c r="I4"/>
  <c r="I5"/>
  <c r="I6"/>
  <c r="I22"/>
  <c r="I23"/>
  <c r="I10"/>
  <c r="I21"/>
  <c r="I20"/>
  <c r="H19"/>
  <c r="L19" s="1"/>
  <c r="H18"/>
  <c r="L18" s="1"/>
  <c r="H17"/>
  <c r="L17" s="1"/>
  <c r="H16"/>
  <c r="L16" s="1"/>
  <c r="H13"/>
  <c r="L13" s="1"/>
  <c r="H14"/>
  <c r="L14" s="1"/>
  <c r="H15"/>
  <c r="L15" s="1"/>
  <c r="H11"/>
  <c r="L11" s="1"/>
  <c r="H12"/>
  <c r="L12" s="1"/>
  <c r="H8"/>
  <c r="L8" s="1"/>
  <c r="H9"/>
  <c r="L9" s="1"/>
  <c r="H4"/>
  <c r="H5"/>
  <c r="L5" s="1"/>
  <c r="H6"/>
  <c r="L6" s="1"/>
  <c r="H7"/>
  <c r="L7" s="1"/>
  <c r="H22"/>
  <c r="L22" s="1"/>
  <c r="H23"/>
  <c r="L23" s="1"/>
  <c r="H10"/>
  <c r="L10" s="1"/>
  <c r="H21"/>
  <c r="L21" s="1"/>
  <c r="H20" l="1"/>
  <c r="L20" s="1"/>
</calcChain>
</file>

<file path=xl/sharedStrings.xml><?xml version="1.0" encoding="utf-8"?>
<sst xmlns="http://schemas.openxmlformats.org/spreadsheetml/2006/main" count="118" uniqueCount="84">
  <si>
    <t>INVOICE
ATC LOGISTICS,,8984191006
GST No:21CHVPB1842D2ZQ</t>
  </si>
  <si>
    <t>30/7/2024</t>
  </si>
  <si>
    <t>90</t>
  </si>
  <si>
    <t>29/7/2024</t>
  </si>
  <si>
    <t>374</t>
  </si>
  <si>
    <t>26/7/2024</t>
  </si>
  <si>
    <t>369</t>
  </si>
  <si>
    <t>25/7/2024</t>
  </si>
  <si>
    <t>40368</t>
  </si>
  <si>
    <t>18/7/2024</t>
  </si>
  <si>
    <t>40361</t>
  </si>
  <si>
    <t>08/7/2024</t>
  </si>
  <si>
    <t>178</t>
  </si>
  <si>
    <t>40176</t>
  </si>
  <si>
    <t>0166</t>
  </si>
  <si>
    <t>04/7/2024</t>
  </si>
  <si>
    <t>311</t>
  </si>
  <si>
    <t>40356</t>
  </si>
  <si>
    <t>02/7/2024</t>
  </si>
  <si>
    <t>337</t>
  </si>
  <si>
    <t>40071</t>
  </si>
  <si>
    <t>01/7/2024</t>
  </si>
  <si>
    <t>315</t>
  </si>
  <si>
    <t>320</t>
  </si>
  <si>
    <t>308</t>
  </si>
  <si>
    <t>307</t>
  </si>
  <si>
    <t>31/7/2024</t>
  </si>
  <si>
    <t>379</t>
  </si>
  <si>
    <t>40382</t>
  </si>
  <si>
    <t>40334</t>
  </si>
  <si>
    <t>0373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</si>
  <si>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</si>
  <si>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</si>
  <si>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JARKA</t>
  </si>
  <si>
    <t>GANDHI CHAAK</t>
  </si>
  <si>
    <t>BHADRAK</t>
  </si>
  <si>
    <t>CHANDPUR</t>
  </si>
  <si>
    <t>RANAPUR</t>
  </si>
  <si>
    <t>PARADEEP</t>
  </si>
  <si>
    <t>ANGUL</t>
  </si>
  <si>
    <t>BARIPADA</t>
  </si>
  <si>
    <t>KARANJIA</t>
  </si>
  <si>
    <t>RAYAGADA</t>
  </si>
  <si>
    <t>DHENKANAL</t>
  </si>
  <si>
    <t>BALIAPAL</t>
  </si>
  <si>
    <t>PADAMPUR</t>
  </si>
  <si>
    <t>BARAGARH</t>
  </si>
  <si>
    <t>JHARSUGUDA</t>
  </si>
  <si>
    <t>PG/JAA/01529</t>
  </si>
  <si>
    <t>PG/JAA/01525</t>
  </si>
  <si>
    <t>PG/JAA/01500</t>
  </si>
  <si>
    <t>PG/JAA/01486</t>
  </si>
  <si>
    <t>PG/JAA/01426</t>
  </si>
  <si>
    <t>PG/JAA/01315</t>
  </si>
  <si>
    <t>PG/JAA/01273</t>
  </si>
  <si>
    <t>PG/JAA/01272</t>
  </si>
  <si>
    <t>PG/JAA/01213</t>
  </si>
  <si>
    <t>PG/JAA/01238</t>
  </si>
  <si>
    <t>PG/JAA/01182</t>
  </si>
  <si>
    <t>PG/JAA/01191</t>
  </si>
  <si>
    <t>PG/JAA/01189</t>
  </si>
  <si>
    <t>PG/JAA/01188</t>
  </si>
  <si>
    <t>PG/JAA/01155</t>
  </si>
  <si>
    <t>PG/JAA/01154</t>
  </si>
  <si>
    <t>PG/JAA/01543</t>
  </si>
  <si>
    <t>PG/JAA/01618</t>
  </si>
  <si>
    <t>PG/JAA/01178</t>
  </si>
  <si>
    <t>PG/JAA/01534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</si>
  <si>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</si>
  <si>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</si>
  <si>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</si>
  <si>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</si>
  <si>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</si>
  <si>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</si>
  <si>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</si>
  <si>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</si>
  <si>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</si>
  <si>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</si>
  <si>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</t>
  </si>
  <si>
    <t>AMOUNT</t>
  </si>
  <si>
    <t>WEIGHT</t>
  </si>
  <si>
    <t xml:space="preserve">KAMDAR AGENCIES
Address: HOLDING NO. 234  ALAMCHAND BAZAR CUTTACK SADAR 753001,9338402105
GST No:21AAEFK5458J1ZB
</t>
  </si>
  <si>
    <t>(RUPEES FOURTEEN THOUSAND FIVE HUNDRED TWENTY THREE ONLY)</t>
  </si>
  <si>
    <t xml:space="preserve">Bill Date:31/07/2024
Bill #:Inv-2021/24-25
Total Amount:14523.00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</si>
</sst>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6</xdr:col>
      <xdr:colOff>76200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6385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  <row r="85">
          <cell r="C85" t="str">
            <v>TALCHER</v>
          </cell>
          <cell r="E85">
            <v>2.65</v>
          </cell>
        </row>
        <row r="86">
          <cell r="C86" t="str">
            <v>GHANTESWAR</v>
          </cell>
          <cell r="E86">
            <v>2.5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topLeftCell="A19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6.42578125" style="1" bestFit="1" customWidth="1"/>
    <col min="6" max="6" width="14.85546875" style="1" bestFit="1" customWidth="1"/>
    <col min="7" max="7" width="5.42578125" style="1" bestFit="1" customWidth="1"/>
    <col min="8" max="8" width="8.28515625" style="2" bestFit="1" customWidth="1"/>
    <col min="9" max="9" width="5.42578125" style="2" bestFit="1" customWidth="1"/>
    <col min="10" max="10" width="6.5703125" style="2" customWidth="1"/>
    <col min="11" max="11" width="5.5703125" style="2" bestFit="1" customWidth="1"/>
    <col min="12" max="12" width="9.42578125" style="2" bestFit="1" customWidth="1"/>
    <col min="13" max="14" width="9.85546875" style="1" customWidth="1"/>
    <col min="15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</row>
    <row r="2" spans="1:12" ht="74.25" customHeight="1">
      <c r="A2" s="19" t="s">
        <v>81</v>
      </c>
      <c r="B2" s="19"/>
      <c r="C2" s="19"/>
      <c r="D2" s="19"/>
      <c r="E2" s="19"/>
      <c r="F2" s="19"/>
      <c r="G2" s="19"/>
      <c r="H2" s="20" t="s">
        <v>83</v>
      </c>
      <c r="I2" s="20"/>
      <c r="J2" s="20"/>
      <c r="K2" s="20"/>
      <c r="L2" s="20"/>
    </row>
    <row r="3" spans="1:12" s="11" customFormat="1">
      <c r="A3" s="5" t="s">
        <v>69</v>
      </c>
      <c r="B3" s="5" t="s">
        <v>70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10" t="s">
        <v>80</v>
      </c>
      <c r="I3" s="10" t="s">
        <v>76</v>
      </c>
      <c r="J3" s="10" t="s">
        <v>77</v>
      </c>
      <c r="K3" s="10" t="s">
        <v>78</v>
      </c>
      <c r="L3" s="10" t="s">
        <v>79</v>
      </c>
    </row>
    <row r="4" spans="1:12">
      <c r="A4" s="4">
        <v>1</v>
      </c>
      <c r="B4" s="4" t="s">
        <v>21</v>
      </c>
      <c r="C4" s="4" t="s">
        <v>60</v>
      </c>
      <c r="D4" s="4" t="s">
        <v>22</v>
      </c>
      <c r="E4" s="8" t="s">
        <v>68</v>
      </c>
      <c r="F4" s="4" t="s">
        <v>44</v>
      </c>
      <c r="G4" s="4">
        <v>1</v>
      </c>
      <c r="H4" s="9">
        <f t="shared" ref="H4:H23" si="0">G4*10</f>
        <v>10</v>
      </c>
      <c r="I4" s="7">
        <f>VLOOKUP(F4,'[1]KAMDAR AGENCIES '!$C$5:$E$86,3,FALSE)</f>
        <v>4.13</v>
      </c>
      <c r="J4" s="7">
        <f t="shared" ref="J4:J23" si="1">G4*2</f>
        <v>2</v>
      </c>
      <c r="K4" s="7">
        <v>50</v>
      </c>
      <c r="L4" s="7">
        <f>H4*I4+J4+K4</f>
        <v>93.3</v>
      </c>
    </row>
    <row r="5" spans="1:12">
      <c r="A5" s="4">
        <v>2</v>
      </c>
      <c r="B5" s="4" t="s">
        <v>21</v>
      </c>
      <c r="C5" s="4" t="s">
        <v>61</v>
      </c>
      <c r="D5" s="4" t="s">
        <v>23</v>
      </c>
      <c r="E5" s="8" t="s">
        <v>68</v>
      </c>
      <c r="F5" s="4" t="s">
        <v>44</v>
      </c>
      <c r="G5" s="4">
        <v>20</v>
      </c>
      <c r="H5" s="9">
        <f t="shared" si="0"/>
        <v>200</v>
      </c>
      <c r="I5" s="7">
        <f>VLOOKUP(F5,'[1]KAMDAR AGENCIES '!$C$5:$E$86,3,FALSE)</f>
        <v>4.13</v>
      </c>
      <c r="J5" s="7">
        <f t="shared" si="1"/>
        <v>40</v>
      </c>
      <c r="K5" s="7">
        <v>50</v>
      </c>
      <c r="L5" s="7">
        <f t="shared" ref="L5:L23" si="2">H5*I5+J5+K5</f>
        <v>916</v>
      </c>
    </row>
    <row r="6" spans="1:12">
      <c r="A6" s="4">
        <v>3</v>
      </c>
      <c r="B6" s="4" t="s">
        <v>21</v>
      </c>
      <c r="C6" s="4" t="s">
        <v>62</v>
      </c>
      <c r="D6" s="4" t="s">
        <v>24</v>
      </c>
      <c r="E6" s="8" t="s">
        <v>68</v>
      </c>
      <c r="F6" s="8" t="s">
        <v>46</v>
      </c>
      <c r="G6" s="4">
        <v>50</v>
      </c>
      <c r="H6" s="9">
        <f t="shared" si="0"/>
        <v>500</v>
      </c>
      <c r="I6" s="7">
        <f>VLOOKUP(F6,'[1]KAMDAR AGENCIES '!$C$5:$E$86,3,FALSE)</f>
        <v>1.91</v>
      </c>
      <c r="J6" s="7">
        <f t="shared" si="1"/>
        <v>100</v>
      </c>
      <c r="K6" s="7">
        <v>50</v>
      </c>
      <c r="L6" s="7">
        <f t="shared" si="2"/>
        <v>1105</v>
      </c>
    </row>
    <row r="7" spans="1:12">
      <c r="A7" s="4">
        <v>4</v>
      </c>
      <c r="B7" s="4" t="s">
        <v>21</v>
      </c>
      <c r="C7" s="4" t="s">
        <v>63</v>
      </c>
      <c r="D7" s="4" t="s">
        <v>25</v>
      </c>
      <c r="E7" s="8" t="s">
        <v>68</v>
      </c>
      <c r="F7" s="4" t="s">
        <v>45</v>
      </c>
      <c r="G7" s="4">
        <v>70</v>
      </c>
      <c r="H7" s="9">
        <f t="shared" si="0"/>
        <v>700</v>
      </c>
      <c r="I7" s="7">
        <v>3.85</v>
      </c>
      <c r="J7" s="7">
        <f t="shared" si="1"/>
        <v>140</v>
      </c>
      <c r="K7" s="7">
        <v>50</v>
      </c>
      <c r="L7" s="7">
        <f t="shared" si="2"/>
        <v>2885</v>
      </c>
    </row>
    <row r="8" spans="1:12">
      <c r="A8" s="4">
        <v>5</v>
      </c>
      <c r="B8" s="4" t="s">
        <v>18</v>
      </c>
      <c r="C8" s="4" t="s">
        <v>58</v>
      </c>
      <c r="D8" s="4" t="s">
        <v>19</v>
      </c>
      <c r="E8" s="8" t="s">
        <v>68</v>
      </c>
      <c r="F8" s="4" t="s">
        <v>42</v>
      </c>
      <c r="G8" s="4">
        <v>4</v>
      </c>
      <c r="H8" s="9">
        <f t="shared" si="0"/>
        <v>40</v>
      </c>
      <c r="I8" s="7">
        <f>VLOOKUP(F8,'[1]KAMDAR AGENCIES '!$C$5:$E$86,3,FALSE)</f>
        <v>3.59</v>
      </c>
      <c r="J8" s="7">
        <f t="shared" si="1"/>
        <v>8</v>
      </c>
      <c r="K8" s="7">
        <v>50</v>
      </c>
      <c r="L8" s="7">
        <f t="shared" si="2"/>
        <v>201.6</v>
      </c>
    </row>
    <row r="9" spans="1:12">
      <c r="A9" s="4">
        <v>6</v>
      </c>
      <c r="B9" s="4" t="s">
        <v>18</v>
      </c>
      <c r="C9" s="4" t="s">
        <v>59</v>
      </c>
      <c r="D9" s="4" t="s">
        <v>20</v>
      </c>
      <c r="E9" s="8" t="s">
        <v>68</v>
      </c>
      <c r="F9" s="4" t="s">
        <v>43</v>
      </c>
      <c r="G9" s="4">
        <v>27</v>
      </c>
      <c r="H9" s="9">
        <f t="shared" si="0"/>
        <v>270</v>
      </c>
      <c r="I9" s="7">
        <f>VLOOKUP(F9,'[1]KAMDAR AGENCIES '!$C$5:$E$86,3,FALSE)</f>
        <v>1.2</v>
      </c>
      <c r="J9" s="7">
        <f t="shared" si="1"/>
        <v>54</v>
      </c>
      <c r="K9" s="7">
        <v>50</v>
      </c>
      <c r="L9" s="7">
        <f t="shared" si="2"/>
        <v>428</v>
      </c>
    </row>
    <row r="10" spans="1:12">
      <c r="A10" s="4">
        <v>7</v>
      </c>
      <c r="B10" s="4" t="s">
        <v>18</v>
      </c>
      <c r="C10" s="4" t="s">
        <v>66</v>
      </c>
      <c r="D10" s="4" t="s">
        <v>29</v>
      </c>
      <c r="E10" s="8" t="s">
        <v>68</v>
      </c>
      <c r="F10" s="4" t="s">
        <v>47</v>
      </c>
      <c r="G10" s="4">
        <v>70</v>
      </c>
      <c r="H10" s="9">
        <f t="shared" si="0"/>
        <v>700</v>
      </c>
      <c r="I10" s="7">
        <f>VLOOKUP(F10,'[1]KAMDAR AGENCIES '!$C$5:$E$86,3,FALSE)</f>
        <v>2</v>
      </c>
      <c r="J10" s="7">
        <f t="shared" si="1"/>
        <v>140</v>
      </c>
      <c r="K10" s="7">
        <v>50</v>
      </c>
      <c r="L10" s="7">
        <f t="shared" si="2"/>
        <v>1590</v>
      </c>
    </row>
    <row r="11" spans="1:12">
      <c r="A11" s="4">
        <v>8</v>
      </c>
      <c r="B11" s="4" t="s">
        <v>15</v>
      </c>
      <c r="C11" s="4" t="s">
        <v>56</v>
      </c>
      <c r="D11" s="4" t="s">
        <v>16</v>
      </c>
      <c r="E11" s="8" t="s">
        <v>68</v>
      </c>
      <c r="F11" s="4" t="s">
        <v>40</v>
      </c>
      <c r="G11" s="4">
        <v>38</v>
      </c>
      <c r="H11" s="9">
        <f t="shared" si="0"/>
        <v>380</v>
      </c>
      <c r="I11" s="7">
        <f>VLOOKUP(F11,'[1]KAMDAR AGENCIES '!$C$5:$E$86,3,FALSE)</f>
        <v>2</v>
      </c>
      <c r="J11" s="7">
        <f t="shared" si="1"/>
        <v>76</v>
      </c>
      <c r="K11" s="7">
        <v>50</v>
      </c>
      <c r="L11" s="7">
        <f t="shared" si="2"/>
        <v>886</v>
      </c>
    </row>
    <row r="12" spans="1:12">
      <c r="A12" s="4">
        <v>9</v>
      </c>
      <c r="B12" s="4" t="s">
        <v>15</v>
      </c>
      <c r="C12" s="4" t="s">
        <v>57</v>
      </c>
      <c r="D12" s="4" t="s">
        <v>17</v>
      </c>
      <c r="E12" s="8" t="s">
        <v>68</v>
      </c>
      <c r="F12" s="4" t="s">
        <v>41</v>
      </c>
      <c r="G12" s="4">
        <v>25</v>
      </c>
      <c r="H12" s="9">
        <f t="shared" si="0"/>
        <v>250</v>
      </c>
      <c r="I12" s="7">
        <f>VLOOKUP(F12,'[1]KAMDAR AGENCIES '!$C$5:$E$86,3,FALSE)</f>
        <v>3.4</v>
      </c>
      <c r="J12" s="7">
        <f t="shared" si="1"/>
        <v>50</v>
      </c>
      <c r="K12" s="7">
        <v>50</v>
      </c>
      <c r="L12" s="7">
        <f t="shared" si="2"/>
        <v>950</v>
      </c>
    </row>
    <row r="13" spans="1:12">
      <c r="A13" s="4">
        <v>10</v>
      </c>
      <c r="B13" s="4" t="s">
        <v>11</v>
      </c>
      <c r="C13" s="4" t="s">
        <v>53</v>
      </c>
      <c r="D13" s="4" t="s">
        <v>12</v>
      </c>
      <c r="E13" s="8" t="s">
        <v>68</v>
      </c>
      <c r="F13" s="4" t="s">
        <v>38</v>
      </c>
      <c r="G13" s="4">
        <v>3</v>
      </c>
      <c r="H13" s="9">
        <f t="shared" si="0"/>
        <v>30</v>
      </c>
      <c r="I13" s="7">
        <f>VLOOKUP(F13,'[1]KAMDAR AGENCIES '!$C$5:$E$86,3,FALSE)</f>
        <v>1.49</v>
      </c>
      <c r="J13" s="7">
        <f t="shared" si="1"/>
        <v>6</v>
      </c>
      <c r="K13" s="7">
        <v>50</v>
      </c>
      <c r="L13" s="7">
        <f t="shared" si="2"/>
        <v>100.7</v>
      </c>
    </row>
    <row r="14" spans="1:12">
      <c r="A14" s="4">
        <v>11</v>
      </c>
      <c r="B14" s="4" t="s">
        <v>11</v>
      </c>
      <c r="C14" s="4" t="s">
        <v>54</v>
      </c>
      <c r="D14" s="4" t="s">
        <v>13</v>
      </c>
      <c r="E14" s="8" t="s">
        <v>68</v>
      </c>
      <c r="F14" s="4" t="s">
        <v>39</v>
      </c>
      <c r="G14" s="4">
        <v>4</v>
      </c>
      <c r="H14" s="9">
        <f t="shared" si="0"/>
        <v>40</v>
      </c>
      <c r="I14" s="7">
        <f>VLOOKUP(F14,'[1]KAMDAR AGENCIES '!$C$5:$E$86,3,FALSE)</f>
        <v>1.44</v>
      </c>
      <c r="J14" s="7">
        <f t="shared" si="1"/>
        <v>8</v>
      </c>
      <c r="K14" s="7">
        <v>50</v>
      </c>
      <c r="L14" s="7">
        <f t="shared" si="2"/>
        <v>115.6</v>
      </c>
    </row>
    <row r="15" spans="1:12">
      <c r="A15" s="4">
        <v>12</v>
      </c>
      <c r="B15" s="4" t="s">
        <v>11</v>
      </c>
      <c r="C15" s="4" t="s">
        <v>55</v>
      </c>
      <c r="D15" s="4" t="s">
        <v>14</v>
      </c>
      <c r="E15" s="8" t="s">
        <v>68</v>
      </c>
      <c r="F15" s="4" t="s">
        <v>39</v>
      </c>
      <c r="G15" s="4">
        <v>3</v>
      </c>
      <c r="H15" s="9">
        <f t="shared" si="0"/>
        <v>30</v>
      </c>
      <c r="I15" s="7">
        <f>VLOOKUP(F15,'[1]KAMDAR AGENCIES '!$C$5:$E$86,3,FALSE)</f>
        <v>1.44</v>
      </c>
      <c r="J15" s="7">
        <f t="shared" si="1"/>
        <v>6</v>
      </c>
      <c r="K15" s="7">
        <v>50</v>
      </c>
      <c r="L15" s="7">
        <f t="shared" si="2"/>
        <v>99.199999999999989</v>
      </c>
    </row>
    <row r="16" spans="1:12">
      <c r="A16" s="4">
        <v>13</v>
      </c>
      <c r="B16" s="4" t="s">
        <v>9</v>
      </c>
      <c r="C16" s="4" t="s">
        <v>52</v>
      </c>
      <c r="D16" s="4" t="s">
        <v>10</v>
      </c>
      <c r="E16" s="8" t="s">
        <v>68</v>
      </c>
      <c r="F16" s="4" t="s">
        <v>37</v>
      </c>
      <c r="G16" s="4">
        <v>30</v>
      </c>
      <c r="H16" s="9">
        <f t="shared" si="0"/>
        <v>300</v>
      </c>
      <c r="I16" s="7">
        <f>VLOOKUP(F16,'[1]KAMDAR AGENCIES '!$C$5:$E$86,3,FALSE)</f>
        <v>2</v>
      </c>
      <c r="J16" s="7">
        <f t="shared" si="1"/>
        <v>60</v>
      </c>
      <c r="K16" s="7">
        <v>50</v>
      </c>
      <c r="L16" s="7">
        <f t="shared" si="2"/>
        <v>710</v>
      </c>
    </row>
    <row r="17" spans="1:12">
      <c r="A17" s="4">
        <v>14</v>
      </c>
      <c r="B17" s="4" t="s">
        <v>7</v>
      </c>
      <c r="C17" s="4" t="s">
        <v>51</v>
      </c>
      <c r="D17" s="4" t="s">
        <v>8</v>
      </c>
      <c r="E17" s="8" t="s">
        <v>68</v>
      </c>
      <c r="F17" s="4" t="s">
        <v>36</v>
      </c>
      <c r="G17" s="4">
        <v>15</v>
      </c>
      <c r="H17" s="9">
        <f t="shared" si="0"/>
        <v>150</v>
      </c>
      <c r="I17" s="7">
        <f>VLOOKUP(F17,'[1]KAMDAR AGENCIES '!$C$5:$E$86,3,FALSE)</f>
        <v>1.52</v>
      </c>
      <c r="J17" s="7">
        <f t="shared" si="1"/>
        <v>30</v>
      </c>
      <c r="K17" s="7">
        <v>50</v>
      </c>
      <c r="L17" s="7">
        <f t="shared" si="2"/>
        <v>308</v>
      </c>
    </row>
    <row r="18" spans="1:12">
      <c r="A18" s="4">
        <v>15</v>
      </c>
      <c r="B18" s="4" t="s">
        <v>5</v>
      </c>
      <c r="C18" s="4" t="s">
        <v>50</v>
      </c>
      <c r="D18" s="4" t="s">
        <v>6</v>
      </c>
      <c r="E18" s="8" t="s">
        <v>68</v>
      </c>
      <c r="F18" s="4" t="s">
        <v>35</v>
      </c>
      <c r="G18" s="4">
        <v>20</v>
      </c>
      <c r="H18" s="9">
        <f t="shared" si="0"/>
        <v>200</v>
      </c>
      <c r="I18" s="7">
        <f>VLOOKUP(F18,'[1]KAMDAR AGENCIES '!$C$5:$E$86,3,FALSE)</f>
        <v>1.28</v>
      </c>
      <c r="J18" s="7">
        <f t="shared" si="1"/>
        <v>40</v>
      </c>
      <c r="K18" s="7">
        <v>50</v>
      </c>
      <c r="L18" s="7">
        <f t="shared" si="2"/>
        <v>346</v>
      </c>
    </row>
    <row r="19" spans="1:12">
      <c r="A19" s="4">
        <v>16</v>
      </c>
      <c r="B19" s="4" t="s">
        <v>3</v>
      </c>
      <c r="C19" s="4" t="s">
        <v>49</v>
      </c>
      <c r="D19" s="4" t="s">
        <v>4</v>
      </c>
      <c r="E19" s="8" t="s">
        <v>68</v>
      </c>
      <c r="F19" s="4" t="s">
        <v>34</v>
      </c>
      <c r="G19" s="4">
        <v>25</v>
      </c>
      <c r="H19" s="9">
        <f t="shared" si="0"/>
        <v>250</v>
      </c>
      <c r="I19" s="12">
        <v>1.68</v>
      </c>
      <c r="J19" s="7">
        <f t="shared" si="1"/>
        <v>50</v>
      </c>
      <c r="K19" s="7">
        <v>50</v>
      </c>
      <c r="L19" s="7">
        <f t="shared" si="2"/>
        <v>520</v>
      </c>
    </row>
    <row r="20" spans="1:12">
      <c r="A20" s="4">
        <v>17</v>
      </c>
      <c r="B20" s="4" t="s">
        <v>1</v>
      </c>
      <c r="C20" s="4" t="s">
        <v>48</v>
      </c>
      <c r="D20" s="4" t="s">
        <v>2</v>
      </c>
      <c r="E20" s="8" t="s">
        <v>68</v>
      </c>
      <c r="F20" s="4" t="s">
        <v>33</v>
      </c>
      <c r="G20" s="4">
        <v>14</v>
      </c>
      <c r="H20" s="9">
        <f t="shared" si="0"/>
        <v>140</v>
      </c>
      <c r="I20" s="7">
        <f>VLOOKUP(F20,'[1]KAMDAR AGENCIES '!$C$5:$E$86,3,FALSE)</f>
        <v>1.65</v>
      </c>
      <c r="J20" s="7">
        <f t="shared" si="1"/>
        <v>28</v>
      </c>
      <c r="K20" s="7">
        <v>50</v>
      </c>
      <c r="L20" s="7">
        <f t="shared" si="2"/>
        <v>309</v>
      </c>
    </row>
    <row r="21" spans="1:12">
      <c r="A21" s="4">
        <v>18</v>
      </c>
      <c r="B21" s="4" t="s">
        <v>1</v>
      </c>
      <c r="C21" s="4" t="s">
        <v>67</v>
      </c>
      <c r="D21" s="4" t="s">
        <v>30</v>
      </c>
      <c r="E21" s="8" t="s">
        <v>68</v>
      </c>
      <c r="F21" s="4" t="s">
        <v>46</v>
      </c>
      <c r="G21" s="4">
        <v>60</v>
      </c>
      <c r="H21" s="9">
        <f t="shared" si="0"/>
        <v>600</v>
      </c>
      <c r="I21" s="7">
        <f>VLOOKUP(F21,'[1]KAMDAR AGENCIES '!$C$5:$E$86,3,FALSE)</f>
        <v>1.91</v>
      </c>
      <c r="J21" s="7">
        <f t="shared" si="1"/>
        <v>120</v>
      </c>
      <c r="K21" s="7">
        <v>50</v>
      </c>
      <c r="L21" s="7">
        <f t="shared" si="2"/>
        <v>1316</v>
      </c>
    </row>
    <row r="22" spans="1:12">
      <c r="A22" s="4">
        <v>19</v>
      </c>
      <c r="B22" s="4" t="s">
        <v>26</v>
      </c>
      <c r="C22" s="4" t="s">
        <v>64</v>
      </c>
      <c r="D22" s="4" t="s">
        <v>27</v>
      </c>
      <c r="E22" s="8" t="s">
        <v>68</v>
      </c>
      <c r="F22" s="4" t="s">
        <v>40</v>
      </c>
      <c r="G22" s="4">
        <v>51</v>
      </c>
      <c r="H22" s="9">
        <f t="shared" si="0"/>
        <v>510</v>
      </c>
      <c r="I22" s="7">
        <f>VLOOKUP(F22,'[1]KAMDAR AGENCIES '!$C$5:$E$86,3,FALSE)</f>
        <v>2</v>
      </c>
      <c r="J22" s="7">
        <f t="shared" si="1"/>
        <v>102</v>
      </c>
      <c r="K22" s="7">
        <v>50</v>
      </c>
      <c r="L22" s="7">
        <f t="shared" si="2"/>
        <v>1172</v>
      </c>
    </row>
    <row r="23" spans="1:12">
      <c r="A23" s="4">
        <v>20</v>
      </c>
      <c r="B23" s="4" t="s">
        <v>26</v>
      </c>
      <c r="C23" s="4" t="s">
        <v>65</v>
      </c>
      <c r="D23" s="4" t="s">
        <v>28</v>
      </c>
      <c r="E23" s="8" t="s">
        <v>68</v>
      </c>
      <c r="F23" s="4" t="s">
        <v>46</v>
      </c>
      <c r="G23" s="4">
        <v>20</v>
      </c>
      <c r="H23" s="9">
        <f t="shared" si="0"/>
        <v>200</v>
      </c>
      <c r="I23" s="7">
        <f>VLOOKUP(F23,'[1]KAMDAR AGENCIES '!$C$5:$E$86,3,FALSE)</f>
        <v>1.91</v>
      </c>
      <c r="J23" s="7">
        <f t="shared" si="1"/>
        <v>40</v>
      </c>
      <c r="K23" s="7">
        <v>50</v>
      </c>
      <c r="L23" s="7">
        <f t="shared" si="2"/>
        <v>472</v>
      </c>
    </row>
    <row r="24" spans="1:12" s="3" customFormat="1">
      <c r="A24" s="15" t="s">
        <v>82</v>
      </c>
      <c r="B24" s="16"/>
      <c r="C24" s="16"/>
      <c r="D24" s="16"/>
      <c r="E24" s="16"/>
      <c r="F24" s="16"/>
      <c r="G24" s="16"/>
      <c r="H24" s="17"/>
      <c r="I24" s="17"/>
      <c r="J24" s="17"/>
      <c r="K24" s="18"/>
      <c r="L24" s="6">
        <f>ROUND(SUM(L4:L23),0)</f>
        <v>14523</v>
      </c>
    </row>
    <row r="25" spans="1:12" s="3" customFormat="1" ht="30" customHeight="1">
      <c r="A25" s="13" t="s">
        <v>31</v>
      </c>
      <c r="B25" s="13"/>
      <c r="C25" s="13"/>
      <c r="D25" s="13"/>
      <c r="E25" s="13"/>
      <c r="F25" s="13"/>
      <c r="G25" s="13"/>
      <c r="H25" s="14"/>
      <c r="I25" s="14"/>
      <c r="J25" s="14"/>
      <c r="K25" s="14"/>
      <c r="L25" s="14"/>
    </row>
    <row r="26" spans="1:12" s="3" customFormat="1" ht="30" customHeight="1">
      <c r="A26" s="13" t="s">
        <v>32</v>
      </c>
      <c r="B26" s="13"/>
      <c r="C26" s="13"/>
      <c r="D26" s="13"/>
      <c r="E26" s="13"/>
      <c r="F26" s="13"/>
      <c r="G26" s="13"/>
      <c r="H26" s="14"/>
      <c r="I26" s="14"/>
      <c r="J26" s="14"/>
      <c r="K26" s="14"/>
      <c r="L26" s="14"/>
    </row>
  </sheetData>
  <sortState ref="B4:L23">
    <sortCondition ref="B4"/>
  </sortState>
  <mergeCells count="7">
    <mergeCell ref="A25:L25"/>
    <mergeCell ref="A26:L26"/>
    <mergeCell ref="A24:K24"/>
    <mergeCell ref="A1:G1"/>
    <mergeCell ref="H1:L1"/>
    <mergeCell ref="A2:G2"/>
    <mergeCell ref="H2:L2"/>
  </mergeCells>
  <conditionalFormatting sqref="C1:C1048576">
    <cfRule type="duplicateValues" dxfId="0" priority="2"/>
    <cfRule type="duplicateValues" dxfId="1" priority="3"/>
    <cfRule type="duplicateValues" dxfId="2" priority="1"/>
  </conditionalFormatting>
  <pageMargins left="0.2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2024-08-09T05:52:08Z</cp:lastPrinted>
  <dcterms:created xsi:type="dcterms:W3CDTF">2024-08-07T09:52:47Z</dcterms:created>
  <dcterms:modified xsi:type="dcterms:W3CDTF">2024-08-09T10:55:22Z</dcterms:modified>
</cp:coreProperties>
</file>