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Consignment!$F$3:$F$38</definedName>
  </definedNames>
  <calcPr calcId="124519"/>
</workbook>
</file>

<file path=xl/calcChain.xml><?xml version="1.0" encoding="utf-8"?>
<calcChain xmlns="http://schemas.openxmlformats.org/spreadsheetml/2006/main">
  <c r="G42" i="1"/>
  <c r="K39"/>
  <c r="K20"/>
  <c r="K29"/>
  <c r="K36"/>
  <c r="I5"/>
  <c r="I6"/>
  <c r="I7"/>
  <c r="I9"/>
  <c r="I10"/>
  <c r="I11"/>
  <c r="I12"/>
  <c r="I13"/>
  <c r="I14"/>
  <c r="I15"/>
  <c r="I16"/>
  <c r="I17"/>
  <c r="K17" s="1"/>
  <c r="I18"/>
  <c r="I22"/>
  <c r="I24"/>
  <c r="I25"/>
  <c r="I26"/>
  <c r="K26" s="1"/>
  <c r="I27"/>
  <c r="I31"/>
  <c r="I32"/>
  <c r="I33"/>
  <c r="I34"/>
  <c r="I35"/>
  <c r="I4"/>
  <c r="H34"/>
  <c r="K34" s="1"/>
  <c r="H32"/>
  <c r="H28"/>
  <c r="K28" s="1"/>
  <c r="H25"/>
  <c r="K25" s="1"/>
  <c r="H23"/>
  <c r="K23" s="1"/>
  <c r="H19"/>
  <c r="K19" s="1"/>
  <c r="H15"/>
  <c r="K15" s="1"/>
  <c r="H10"/>
  <c r="K10" s="1"/>
  <c r="H4"/>
  <c r="K4" s="1"/>
  <c r="H38"/>
  <c r="K38" s="1"/>
  <c r="H37"/>
  <c r="K37" s="1"/>
  <c r="H35"/>
  <c r="K35" s="1"/>
  <c r="H33"/>
  <c r="K33" s="1"/>
  <c r="H31"/>
  <c r="K31" s="1"/>
  <c r="H30"/>
  <c r="K30" s="1"/>
  <c r="H27"/>
  <c r="K27" s="1"/>
  <c r="H24"/>
  <c r="K24" s="1"/>
  <c r="H22"/>
  <c r="K22" s="1"/>
  <c r="H21"/>
  <c r="K21" s="1"/>
  <c r="H18"/>
  <c r="K18" s="1"/>
  <c r="H16"/>
  <c r="K16" s="1"/>
  <c r="H14"/>
  <c r="H13"/>
  <c r="H12"/>
  <c r="K12" s="1"/>
  <c r="H11"/>
  <c r="K11" s="1"/>
  <c r="H9"/>
  <c r="H8"/>
  <c r="K8" s="1"/>
  <c r="H7"/>
  <c r="K7" s="1"/>
  <c r="H6"/>
  <c r="K6" s="1"/>
  <c r="H5"/>
  <c r="K5" l="1"/>
  <c r="K9"/>
  <c r="K14"/>
  <c r="K32"/>
  <c r="K13"/>
</calcChain>
</file>

<file path=xl/sharedStrings.xml><?xml version="1.0" encoding="utf-8"?>
<sst xmlns="http://schemas.openxmlformats.org/spreadsheetml/2006/main" count="228" uniqueCount="87">
  <si>
    <t>01/12/2025</t>
  </si>
  <si>
    <t>2720</t>
  </si>
  <si>
    <t>Big</t>
  </si>
  <si>
    <t>Small</t>
  </si>
  <si>
    <t>04/12/2025</t>
  </si>
  <si>
    <t>2734</t>
  </si>
  <si>
    <t>05/12/2025</t>
  </si>
  <si>
    <t>2760</t>
  </si>
  <si>
    <t>08/12/2025</t>
  </si>
  <si>
    <t>2783</t>
  </si>
  <si>
    <t>2780</t>
  </si>
  <si>
    <t>2790</t>
  </si>
  <si>
    <t>11/12/2025</t>
  </si>
  <si>
    <t>12/12/2025</t>
  </si>
  <si>
    <t>2834</t>
  </si>
  <si>
    <t>17/12/2025</t>
  </si>
  <si>
    <t>2878</t>
  </si>
  <si>
    <t>2871</t>
  </si>
  <si>
    <t>18/12/2025</t>
  </si>
  <si>
    <t>2912</t>
  </si>
  <si>
    <t>Medium</t>
  </si>
  <si>
    <t>19/12/2025</t>
  </si>
  <si>
    <t>2919</t>
  </si>
  <si>
    <t>22/12/2025</t>
  </si>
  <si>
    <t>2945</t>
  </si>
  <si>
    <t>2958</t>
  </si>
  <si>
    <t>24/12/2025</t>
  </si>
  <si>
    <t>2952</t>
  </si>
  <si>
    <t>23/12/2025</t>
  </si>
  <si>
    <t>2976</t>
  </si>
  <si>
    <t>2984</t>
  </si>
  <si>
    <t>29/12/2025</t>
  </si>
  <si>
    <t>26/12/2025</t>
  </si>
  <si>
    <t>2988</t>
  </si>
  <si>
    <t>31/12/2025</t>
  </si>
  <si>
    <t>3066</t>
  </si>
  <si>
    <t>30/12/2025</t>
  </si>
  <si>
    <t>3033</t>
  </si>
  <si>
    <t>3023</t>
  </si>
  <si>
    <t>3056</t>
  </si>
  <si>
    <t>3082</t>
  </si>
  <si>
    <t>SL</t>
  </si>
  <si>
    <t>DATE</t>
  </si>
  <si>
    <t>LR NO</t>
  </si>
  <si>
    <t>INV NO</t>
  </si>
  <si>
    <t>FROM</t>
  </si>
  <si>
    <t>TO</t>
  </si>
  <si>
    <t>CASE</t>
  </si>
  <si>
    <t>MODE</t>
  </si>
  <si>
    <t>JAA/02302</t>
  </si>
  <si>
    <t>JAA/02322</t>
  </si>
  <si>
    <t>JAA/02326</t>
  </si>
  <si>
    <t>JAA/02353</t>
  </si>
  <si>
    <t>JAA/02358</t>
  </si>
  <si>
    <t>JAA/02359</t>
  </si>
  <si>
    <t>JAA/02380</t>
  </si>
  <si>
    <t>JAA/02398</t>
  </si>
  <si>
    <t>JAA/02420</t>
  </si>
  <si>
    <t>JAA/02425</t>
  </si>
  <si>
    <t>JAA/02445</t>
  </si>
  <si>
    <t>JAA/02452</t>
  </si>
  <si>
    <t>JAA/02463</t>
  </si>
  <si>
    <t>JAA/02479</t>
  </si>
  <si>
    <t>JAA/02493</t>
  </si>
  <si>
    <t>JAA/02496</t>
  </si>
  <si>
    <t>JAA/02530</t>
  </si>
  <si>
    <t>JAA/02534</t>
  </si>
  <si>
    <t>JAA/02555</t>
  </si>
  <si>
    <t>JAA/02560</t>
  </si>
  <si>
    <t>JAA/02561</t>
  </si>
  <si>
    <t>JAA/02569</t>
  </si>
  <si>
    <t>JAA/02591</t>
  </si>
  <si>
    <t>ROURKELA</t>
  </si>
  <si>
    <t>MALKANGIRI</t>
  </si>
  <si>
    <t>KENDRAPARA</t>
  </si>
  <si>
    <t>CTC</t>
  </si>
  <si>
    <t>2814/2809</t>
  </si>
  <si>
    <t>RATE</t>
  </si>
  <si>
    <t>DD.CH.</t>
  </si>
  <si>
    <t>LR.CH.</t>
  </si>
  <si>
    <t>AMOUNT</t>
  </si>
  <si>
    <t>INVOICE
ATC LOGISTICS,,8984191006
GST No:21CHVPB1842D2ZQ</t>
  </si>
  <si>
    <t xml:space="preserve">A N ALLIANCE
Address: PLOT NO.1094/1095 1ST FLOOR IPICOL CHHHAK, KHAIRA, P.O. JAGATPUR CUTTACK 754021 ,9861454445
GST No:21AANFA3536E1ZW
</t>
  </si>
  <si>
    <t>Thanking you for your business.
ATC LOGISTICS</t>
  </si>
  <si>
    <t>(RUPEES THIRTY FIVE THOUSAND FOUR HUNDRED SIXTY FIVE ONLY)</t>
  </si>
  <si>
    <t>Kindly, verify &amp; confirm within 7 days, else GST will be filed by 20th DEC, 2025. 
GST to be paid by Consignor under Reverse Charge Mechanism(RCM) as per GST.</t>
  </si>
  <si>
    <t>Bill Date : 31/12/2025
Bill NO : 3202
Total Amount : 35465.00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</si>
</sst>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wrapText="1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66674</xdr:rowOff>
    </xdr:from>
    <xdr:to>
      <xdr:col>6</xdr:col>
      <xdr:colOff>152400</xdr:colOff>
      <xdr:row>0</xdr:row>
      <xdr:rowOff>933825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4"/>
          <a:ext cx="3514725" cy="8671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>
        <row r="6">
          <cell r="B6" t="str">
            <v>BERHAMPUR</v>
          </cell>
          <cell r="C6">
            <v>270</v>
          </cell>
          <cell r="D6">
            <v>150</v>
          </cell>
          <cell r="E6">
            <v>98</v>
          </cell>
        </row>
        <row r="7">
          <cell r="B7" t="str">
            <v>JUNAGARH</v>
          </cell>
          <cell r="C7">
            <v>282</v>
          </cell>
          <cell r="D7">
            <v>213</v>
          </cell>
          <cell r="E7">
            <v>162</v>
          </cell>
        </row>
        <row r="8">
          <cell r="B8" t="str">
            <v>JHARSUGUDA</v>
          </cell>
          <cell r="C8">
            <v>270</v>
          </cell>
          <cell r="D8">
            <v>178</v>
          </cell>
          <cell r="E8">
            <v>121</v>
          </cell>
        </row>
        <row r="9">
          <cell r="B9" t="str">
            <v>JEYPORE</v>
          </cell>
          <cell r="C9">
            <v>282</v>
          </cell>
          <cell r="D9">
            <v>204</v>
          </cell>
          <cell r="E9">
            <v>155</v>
          </cell>
        </row>
        <row r="10">
          <cell r="B10" t="str">
            <v>KORAPUT</v>
          </cell>
          <cell r="C10">
            <v>328</v>
          </cell>
          <cell r="D10">
            <v>236</v>
          </cell>
          <cell r="E10">
            <v>178</v>
          </cell>
        </row>
        <row r="11">
          <cell r="B11" t="str">
            <v>ROURKELA</v>
          </cell>
          <cell r="C11">
            <v>270</v>
          </cell>
          <cell r="D11">
            <v>155</v>
          </cell>
          <cell r="E11">
            <v>98</v>
          </cell>
        </row>
        <row r="12">
          <cell r="B12" t="str">
            <v>SAMBALPUR</v>
          </cell>
          <cell r="C12">
            <v>270</v>
          </cell>
          <cell r="D12">
            <v>155</v>
          </cell>
          <cell r="E12">
            <v>98</v>
          </cell>
        </row>
        <row r="13">
          <cell r="B13" t="str">
            <v>NABARANGPUR</v>
          </cell>
          <cell r="C13">
            <v>328</v>
          </cell>
          <cell r="D13">
            <v>213</v>
          </cell>
          <cell r="E13">
            <v>155</v>
          </cell>
        </row>
        <row r="14">
          <cell r="B14" t="str">
            <v>UMERKOT</v>
          </cell>
          <cell r="C14">
            <v>385</v>
          </cell>
          <cell r="D14">
            <v>270</v>
          </cell>
          <cell r="E14">
            <v>213</v>
          </cell>
        </row>
        <row r="15">
          <cell r="B15" t="str">
            <v>BALASORE</v>
          </cell>
          <cell r="C15">
            <v>270</v>
          </cell>
          <cell r="D15">
            <v>144</v>
          </cell>
          <cell r="E15">
            <v>115</v>
          </cell>
        </row>
        <row r="16">
          <cell r="B16" t="str">
            <v>BARIPADA</v>
          </cell>
          <cell r="C16">
            <v>213</v>
          </cell>
          <cell r="D16">
            <v>167</v>
          </cell>
          <cell r="E16">
            <v>127</v>
          </cell>
        </row>
        <row r="17">
          <cell r="B17" t="str">
            <v>BOLANGIR</v>
          </cell>
          <cell r="C17">
            <v>207</v>
          </cell>
          <cell r="D17">
            <v>182</v>
          </cell>
          <cell r="E17">
            <v>136</v>
          </cell>
        </row>
        <row r="18">
          <cell r="B18" t="str">
            <v>MALKANGIRI</v>
          </cell>
          <cell r="C18">
            <v>282</v>
          </cell>
          <cell r="D18">
            <v>204</v>
          </cell>
          <cell r="E18">
            <v>155</v>
          </cell>
        </row>
        <row r="19">
          <cell r="B19" t="str">
            <v>JALESWAR</v>
          </cell>
          <cell r="D19">
            <v>150</v>
          </cell>
          <cell r="E19">
            <v>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10.7109375" bestFit="1" customWidth="1"/>
    <col min="3" max="3" width="10.140625" bestFit="1" customWidth="1"/>
    <col min="4" max="4" width="9.8554687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6.5703125" bestFit="1" customWidth="1"/>
    <col min="9" max="9" width="7.140625" bestFit="1" customWidth="1"/>
    <col min="10" max="10" width="6.5703125" bestFit="1" customWidth="1"/>
    <col min="11" max="11" width="9.42578125" bestFit="1" customWidth="1"/>
    <col min="12" max="12" width="8.42578125" bestFit="1" customWidth="1"/>
  </cols>
  <sheetData>
    <row r="1" spans="1:12" ht="84" customHeight="1">
      <c r="A1" s="11"/>
      <c r="B1" s="11"/>
      <c r="C1" s="11"/>
      <c r="D1" s="11"/>
      <c r="E1" s="11"/>
      <c r="F1" s="11"/>
      <c r="G1" s="11"/>
      <c r="H1" s="12" t="s">
        <v>81</v>
      </c>
      <c r="I1" s="12"/>
      <c r="J1" s="12"/>
      <c r="K1" s="12"/>
    </row>
    <row r="2" spans="1:12" ht="72.75" customHeight="1">
      <c r="A2" s="11" t="s">
        <v>82</v>
      </c>
      <c r="B2" s="11"/>
      <c r="C2" s="11"/>
      <c r="D2" s="11"/>
      <c r="E2" s="11"/>
      <c r="F2" s="11"/>
      <c r="G2" s="11"/>
      <c r="H2" s="12" t="s">
        <v>86</v>
      </c>
      <c r="I2" s="12"/>
      <c r="J2" s="12"/>
      <c r="K2" s="12"/>
    </row>
    <row r="3" spans="1:12" s="1" customFormat="1">
      <c r="A3" s="3" t="s">
        <v>41</v>
      </c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77</v>
      </c>
      <c r="I3" s="3" t="s">
        <v>78</v>
      </c>
      <c r="J3" s="3" t="s">
        <v>79</v>
      </c>
      <c r="K3" s="3" t="s">
        <v>80</v>
      </c>
      <c r="L3" s="3" t="s">
        <v>48</v>
      </c>
    </row>
    <row r="4" spans="1:12">
      <c r="A4" s="2">
        <v>1</v>
      </c>
      <c r="B4" s="2" t="s">
        <v>0</v>
      </c>
      <c r="C4" s="2" t="s">
        <v>49</v>
      </c>
      <c r="D4" s="2" t="s">
        <v>1</v>
      </c>
      <c r="E4" s="2" t="s">
        <v>75</v>
      </c>
      <c r="F4" s="2" t="s">
        <v>72</v>
      </c>
      <c r="G4" s="2">
        <v>6</v>
      </c>
      <c r="H4" s="5">
        <f>VLOOKUP(F4,'[1]A N ALLIANCE'!$B$6:$D$19,3,FALSE)</f>
        <v>155</v>
      </c>
      <c r="I4" s="5">
        <f>G4*10</f>
        <v>60</v>
      </c>
      <c r="J4" s="5"/>
      <c r="K4" s="5">
        <f>G4*H4+I4+J4</f>
        <v>990</v>
      </c>
      <c r="L4" s="2" t="s">
        <v>2</v>
      </c>
    </row>
    <row r="5" spans="1:12">
      <c r="A5" s="2">
        <v>2</v>
      </c>
      <c r="B5" s="2" t="s">
        <v>0</v>
      </c>
      <c r="C5" s="2" t="s">
        <v>49</v>
      </c>
      <c r="D5" s="2" t="s">
        <v>1</v>
      </c>
      <c r="E5" s="2" t="s">
        <v>75</v>
      </c>
      <c r="F5" s="2" t="s">
        <v>72</v>
      </c>
      <c r="G5" s="2">
        <v>5</v>
      </c>
      <c r="H5" s="5">
        <f>VLOOKUP(F5,'[1]A N ALLIANCE'!$B$6:$E$19,4,FALSE)</f>
        <v>98</v>
      </c>
      <c r="I5" s="5">
        <f t="shared" ref="I5:I35" si="0">G5*10</f>
        <v>50</v>
      </c>
      <c r="J5" s="5">
        <v>25</v>
      </c>
      <c r="K5" s="5">
        <f t="shared" ref="K5:K38" si="1">G5*H5+I5+J5</f>
        <v>565</v>
      </c>
      <c r="L5" s="2" t="s">
        <v>3</v>
      </c>
    </row>
    <row r="6" spans="1:12">
      <c r="A6" s="2">
        <v>3</v>
      </c>
      <c r="B6" s="2" t="s">
        <v>4</v>
      </c>
      <c r="C6" s="2" t="s">
        <v>50</v>
      </c>
      <c r="D6" s="2" t="s">
        <v>5</v>
      </c>
      <c r="E6" s="2" t="s">
        <v>75</v>
      </c>
      <c r="F6" s="2" t="s">
        <v>72</v>
      </c>
      <c r="G6" s="2">
        <v>13</v>
      </c>
      <c r="H6" s="5">
        <f>VLOOKUP(F6,'[1]A N ALLIANCE'!$B$6:$E$19,4,FALSE)</f>
        <v>98</v>
      </c>
      <c r="I6" s="5">
        <f t="shared" si="0"/>
        <v>130</v>
      </c>
      <c r="J6" s="5">
        <v>25</v>
      </c>
      <c r="K6" s="5">
        <f t="shared" si="1"/>
        <v>1429</v>
      </c>
      <c r="L6" s="2" t="s">
        <v>3</v>
      </c>
    </row>
    <row r="7" spans="1:12">
      <c r="A7" s="2">
        <v>4</v>
      </c>
      <c r="B7" s="2" t="s">
        <v>6</v>
      </c>
      <c r="C7" s="2" t="s">
        <v>51</v>
      </c>
      <c r="D7" s="2" t="s">
        <v>7</v>
      </c>
      <c r="E7" s="2" t="s">
        <v>75</v>
      </c>
      <c r="F7" s="2" t="s">
        <v>72</v>
      </c>
      <c r="G7" s="2">
        <v>13</v>
      </c>
      <c r="H7" s="5">
        <f>VLOOKUP(F7,'[1]A N ALLIANCE'!$B$6:$E$19,4,FALSE)</f>
        <v>98</v>
      </c>
      <c r="I7" s="5">
        <f t="shared" si="0"/>
        <v>130</v>
      </c>
      <c r="J7" s="5">
        <v>25</v>
      </c>
      <c r="K7" s="5">
        <f t="shared" si="1"/>
        <v>1429</v>
      </c>
      <c r="L7" s="2" t="s">
        <v>3</v>
      </c>
    </row>
    <row r="8" spans="1:12">
      <c r="A8" s="2">
        <v>5</v>
      </c>
      <c r="B8" s="2" t="s">
        <v>8</v>
      </c>
      <c r="C8" s="2" t="s">
        <v>52</v>
      </c>
      <c r="D8" s="2" t="s">
        <v>9</v>
      </c>
      <c r="E8" s="2" t="s">
        <v>75</v>
      </c>
      <c r="F8" s="2" t="s">
        <v>73</v>
      </c>
      <c r="G8" s="2">
        <v>13</v>
      </c>
      <c r="H8" s="5">
        <f>VLOOKUP(F8,'[1]A N ALLIANCE'!$B$6:$E$19,4,FALSE)</f>
        <v>155</v>
      </c>
      <c r="I8" s="5">
        <v>650</v>
      </c>
      <c r="J8" s="5">
        <v>25</v>
      </c>
      <c r="K8" s="5">
        <f t="shared" si="1"/>
        <v>2690</v>
      </c>
      <c r="L8" s="2" t="s">
        <v>3</v>
      </c>
    </row>
    <row r="9" spans="1:12">
      <c r="A9" s="2">
        <v>6</v>
      </c>
      <c r="B9" s="2" t="s">
        <v>8</v>
      </c>
      <c r="C9" s="2" t="s">
        <v>53</v>
      </c>
      <c r="D9" s="2" t="s">
        <v>10</v>
      </c>
      <c r="E9" s="2" t="s">
        <v>75</v>
      </c>
      <c r="F9" s="2" t="s">
        <v>72</v>
      </c>
      <c r="G9" s="2">
        <v>3</v>
      </c>
      <c r="H9" s="5">
        <f>VLOOKUP(F9,'[1]A N ALLIANCE'!$B$6:$E$19,4,FALSE)</f>
        <v>98</v>
      </c>
      <c r="I9" s="5">
        <f t="shared" si="0"/>
        <v>30</v>
      </c>
      <c r="J9" s="5">
        <v>25</v>
      </c>
      <c r="K9" s="5">
        <f t="shared" si="1"/>
        <v>349</v>
      </c>
      <c r="L9" s="2" t="s">
        <v>3</v>
      </c>
    </row>
    <row r="10" spans="1:12">
      <c r="A10" s="2">
        <v>7</v>
      </c>
      <c r="B10" s="2" t="s">
        <v>8</v>
      </c>
      <c r="C10" s="2" t="s">
        <v>54</v>
      </c>
      <c r="D10" s="2" t="s">
        <v>11</v>
      </c>
      <c r="E10" s="2" t="s">
        <v>75</v>
      </c>
      <c r="F10" s="2" t="s">
        <v>72</v>
      </c>
      <c r="G10" s="2">
        <v>4</v>
      </c>
      <c r="H10" s="5">
        <f>VLOOKUP(F10,'[1]A N ALLIANCE'!$B$6:$D$19,3,FALSE)</f>
        <v>155</v>
      </c>
      <c r="I10" s="5">
        <f t="shared" si="0"/>
        <v>40</v>
      </c>
      <c r="J10" s="5"/>
      <c r="K10" s="5">
        <f t="shared" si="1"/>
        <v>660</v>
      </c>
      <c r="L10" s="2" t="s">
        <v>2</v>
      </c>
    </row>
    <row r="11" spans="1:12">
      <c r="A11" s="2">
        <v>8</v>
      </c>
      <c r="B11" s="2" t="s">
        <v>8</v>
      </c>
      <c r="C11" s="2" t="s">
        <v>54</v>
      </c>
      <c r="D11" s="2" t="s">
        <v>11</v>
      </c>
      <c r="E11" s="2" t="s">
        <v>75</v>
      </c>
      <c r="F11" s="2" t="s">
        <v>72</v>
      </c>
      <c r="G11" s="2">
        <v>10</v>
      </c>
      <c r="H11" s="5">
        <f>VLOOKUP(F11,'[1]A N ALLIANCE'!$B$6:$E$19,4,FALSE)</f>
        <v>98</v>
      </c>
      <c r="I11" s="5">
        <f t="shared" si="0"/>
        <v>100</v>
      </c>
      <c r="J11" s="5">
        <v>25</v>
      </c>
      <c r="K11" s="5">
        <f t="shared" si="1"/>
        <v>1105</v>
      </c>
      <c r="L11" s="2" t="s">
        <v>3</v>
      </c>
    </row>
    <row r="12" spans="1:12">
      <c r="A12" s="2">
        <v>9</v>
      </c>
      <c r="B12" s="2" t="s">
        <v>12</v>
      </c>
      <c r="C12" s="2" t="s">
        <v>55</v>
      </c>
      <c r="D12" s="4" t="s">
        <v>76</v>
      </c>
      <c r="E12" s="2" t="s">
        <v>75</v>
      </c>
      <c r="F12" s="2" t="s">
        <v>72</v>
      </c>
      <c r="G12" s="2">
        <v>16</v>
      </c>
      <c r="H12" s="5">
        <f>VLOOKUP(F12,'[1]A N ALLIANCE'!$B$6:$E$19,4,FALSE)</f>
        <v>98</v>
      </c>
      <c r="I12" s="5">
        <f t="shared" si="0"/>
        <v>160</v>
      </c>
      <c r="J12" s="5">
        <v>25</v>
      </c>
      <c r="K12" s="5">
        <f t="shared" si="1"/>
        <v>1753</v>
      </c>
      <c r="L12" s="2" t="s">
        <v>3</v>
      </c>
    </row>
    <row r="13" spans="1:12">
      <c r="A13" s="2">
        <v>10</v>
      </c>
      <c r="B13" s="2" t="s">
        <v>13</v>
      </c>
      <c r="C13" s="2" t="s">
        <v>56</v>
      </c>
      <c r="D13" s="2" t="s">
        <v>14</v>
      </c>
      <c r="E13" s="2" t="s">
        <v>75</v>
      </c>
      <c r="F13" s="2" t="s">
        <v>72</v>
      </c>
      <c r="G13" s="2">
        <v>5</v>
      </c>
      <c r="H13" s="5">
        <f>VLOOKUP(F13,'[1]A N ALLIANCE'!$B$6:$E$19,4,FALSE)</f>
        <v>98</v>
      </c>
      <c r="I13" s="5">
        <f t="shared" si="0"/>
        <v>50</v>
      </c>
      <c r="J13" s="5">
        <v>25</v>
      </c>
      <c r="K13" s="5">
        <f t="shared" si="1"/>
        <v>565</v>
      </c>
      <c r="L13" s="2" t="s">
        <v>3</v>
      </c>
    </row>
    <row r="14" spans="1:12">
      <c r="A14" s="2">
        <v>11</v>
      </c>
      <c r="B14" s="2" t="s">
        <v>15</v>
      </c>
      <c r="C14" s="2" t="s">
        <v>57</v>
      </c>
      <c r="D14" s="2" t="s">
        <v>16</v>
      </c>
      <c r="E14" s="2" t="s">
        <v>75</v>
      </c>
      <c r="F14" s="2" t="s">
        <v>72</v>
      </c>
      <c r="G14" s="2">
        <v>15</v>
      </c>
      <c r="H14" s="5">
        <f>VLOOKUP(F14,'[1]A N ALLIANCE'!$B$6:$E$19,4,FALSE)</f>
        <v>98</v>
      </c>
      <c r="I14" s="5">
        <f t="shared" si="0"/>
        <v>150</v>
      </c>
      <c r="J14" s="5">
        <v>25</v>
      </c>
      <c r="K14" s="5">
        <f t="shared" si="1"/>
        <v>1645</v>
      </c>
      <c r="L14" s="2" t="s">
        <v>3</v>
      </c>
    </row>
    <row r="15" spans="1:12">
      <c r="A15" s="2">
        <v>12</v>
      </c>
      <c r="B15" s="2" t="s">
        <v>15</v>
      </c>
      <c r="C15" s="2" t="s">
        <v>58</v>
      </c>
      <c r="D15" s="2" t="s">
        <v>17</v>
      </c>
      <c r="E15" s="2" t="s">
        <v>75</v>
      </c>
      <c r="F15" s="2" t="s">
        <v>72</v>
      </c>
      <c r="G15" s="2">
        <v>6</v>
      </c>
      <c r="H15" s="5">
        <f>VLOOKUP(F15,'[1]A N ALLIANCE'!$B$6:$D$19,3,FALSE)</f>
        <v>155</v>
      </c>
      <c r="I15" s="5">
        <f t="shared" si="0"/>
        <v>60</v>
      </c>
      <c r="J15" s="5"/>
      <c r="K15" s="5">
        <f t="shared" si="1"/>
        <v>990</v>
      </c>
      <c r="L15" s="2" t="s">
        <v>2</v>
      </c>
    </row>
    <row r="16" spans="1:12">
      <c r="A16" s="2">
        <v>13</v>
      </c>
      <c r="B16" s="2" t="s">
        <v>15</v>
      </c>
      <c r="C16" s="2" t="s">
        <v>58</v>
      </c>
      <c r="D16" s="2" t="s">
        <v>17</v>
      </c>
      <c r="E16" s="2" t="s">
        <v>75</v>
      </c>
      <c r="F16" s="2" t="s">
        <v>72</v>
      </c>
      <c r="G16" s="2">
        <v>10</v>
      </c>
      <c r="H16" s="5">
        <f>VLOOKUP(F16,'[1]A N ALLIANCE'!$B$6:$E$19,4,FALSE)</f>
        <v>98</v>
      </c>
      <c r="I16" s="5">
        <f t="shared" si="0"/>
        <v>100</v>
      </c>
      <c r="J16" s="5">
        <v>25</v>
      </c>
      <c r="K16" s="5">
        <f t="shared" si="1"/>
        <v>1105</v>
      </c>
      <c r="L16" s="2" t="s">
        <v>3</v>
      </c>
    </row>
    <row r="17" spans="1:12">
      <c r="A17" s="2">
        <v>14</v>
      </c>
      <c r="B17" s="2" t="s">
        <v>18</v>
      </c>
      <c r="C17" s="2" t="s">
        <v>59</v>
      </c>
      <c r="D17" s="2" t="s">
        <v>19</v>
      </c>
      <c r="E17" s="2" t="s">
        <v>75</v>
      </c>
      <c r="F17" s="2" t="s">
        <v>72</v>
      </c>
      <c r="G17" s="2">
        <v>2</v>
      </c>
      <c r="H17" s="5">
        <v>125</v>
      </c>
      <c r="I17" s="5">
        <f t="shared" si="0"/>
        <v>20</v>
      </c>
      <c r="J17" s="5"/>
      <c r="K17" s="5">
        <f t="shared" si="1"/>
        <v>270</v>
      </c>
      <c r="L17" s="2" t="s">
        <v>20</v>
      </c>
    </row>
    <row r="18" spans="1:12">
      <c r="A18" s="2">
        <v>15</v>
      </c>
      <c r="B18" s="2" t="s">
        <v>18</v>
      </c>
      <c r="C18" s="2" t="s">
        <v>59</v>
      </c>
      <c r="D18" s="2" t="s">
        <v>19</v>
      </c>
      <c r="E18" s="2" t="s">
        <v>75</v>
      </c>
      <c r="F18" s="2" t="s">
        <v>72</v>
      </c>
      <c r="G18" s="2">
        <v>2</v>
      </c>
      <c r="H18" s="5">
        <f>VLOOKUP(F18,'[1]A N ALLIANCE'!$B$6:$E$19,4,FALSE)</f>
        <v>98</v>
      </c>
      <c r="I18" s="5">
        <f t="shared" si="0"/>
        <v>20</v>
      </c>
      <c r="J18" s="5">
        <v>25</v>
      </c>
      <c r="K18" s="5">
        <f t="shared" si="1"/>
        <v>241</v>
      </c>
      <c r="L18" s="2" t="s">
        <v>3</v>
      </c>
    </row>
    <row r="19" spans="1:12">
      <c r="A19" s="2">
        <v>16</v>
      </c>
      <c r="B19" s="2" t="s">
        <v>21</v>
      </c>
      <c r="C19" s="2" t="s">
        <v>60</v>
      </c>
      <c r="D19" s="2" t="s">
        <v>22</v>
      </c>
      <c r="E19" s="2" t="s">
        <v>75</v>
      </c>
      <c r="F19" s="2" t="s">
        <v>73</v>
      </c>
      <c r="G19" s="2">
        <v>6</v>
      </c>
      <c r="H19" s="5">
        <f>VLOOKUP(F19,'[1]A N ALLIANCE'!$B$6:$D$19,3,FALSE)</f>
        <v>204</v>
      </c>
      <c r="I19" s="5">
        <v>600</v>
      </c>
      <c r="J19" s="5"/>
      <c r="K19" s="5">
        <f t="shared" si="1"/>
        <v>1824</v>
      </c>
      <c r="L19" s="2" t="s">
        <v>2</v>
      </c>
    </row>
    <row r="20" spans="1:12">
      <c r="A20" s="2">
        <v>17</v>
      </c>
      <c r="B20" s="2" t="s">
        <v>21</v>
      </c>
      <c r="C20" s="2" t="s">
        <v>60</v>
      </c>
      <c r="D20" s="2" t="s">
        <v>22</v>
      </c>
      <c r="E20" s="2" t="s">
        <v>75</v>
      </c>
      <c r="F20" s="2" t="s">
        <v>73</v>
      </c>
      <c r="G20" s="2">
        <v>3</v>
      </c>
      <c r="H20" s="5">
        <v>180</v>
      </c>
      <c r="I20" s="5">
        <v>300</v>
      </c>
      <c r="J20" s="5"/>
      <c r="K20" s="5">
        <f t="shared" si="1"/>
        <v>840</v>
      </c>
      <c r="L20" s="2" t="s">
        <v>20</v>
      </c>
    </row>
    <row r="21" spans="1:12">
      <c r="A21" s="2">
        <v>18</v>
      </c>
      <c r="B21" s="2" t="s">
        <v>21</v>
      </c>
      <c r="C21" s="2" t="s">
        <v>60</v>
      </c>
      <c r="D21" s="2" t="s">
        <v>22</v>
      </c>
      <c r="E21" s="2" t="s">
        <v>75</v>
      </c>
      <c r="F21" s="2" t="s">
        <v>73</v>
      </c>
      <c r="G21" s="2">
        <v>5</v>
      </c>
      <c r="H21" s="5">
        <f>VLOOKUP(F21,'[1]A N ALLIANCE'!$B$6:$E$19,4,FALSE)</f>
        <v>155</v>
      </c>
      <c r="I21" s="5">
        <v>250</v>
      </c>
      <c r="J21" s="5">
        <v>25</v>
      </c>
      <c r="K21" s="5">
        <f t="shared" si="1"/>
        <v>1050</v>
      </c>
      <c r="L21" s="2" t="s">
        <v>3</v>
      </c>
    </row>
    <row r="22" spans="1:12">
      <c r="A22" s="2">
        <v>19</v>
      </c>
      <c r="B22" s="2" t="s">
        <v>23</v>
      </c>
      <c r="C22" s="2" t="s">
        <v>61</v>
      </c>
      <c r="D22" s="2" t="s">
        <v>24</v>
      </c>
      <c r="E22" s="2" t="s">
        <v>75</v>
      </c>
      <c r="F22" s="2" t="s">
        <v>72</v>
      </c>
      <c r="G22" s="2">
        <v>16</v>
      </c>
      <c r="H22" s="5">
        <f>VLOOKUP(F22,'[1]A N ALLIANCE'!$B$6:$E$19,4,FALSE)</f>
        <v>98</v>
      </c>
      <c r="I22" s="5">
        <f t="shared" si="0"/>
        <v>160</v>
      </c>
      <c r="J22" s="5">
        <v>25</v>
      </c>
      <c r="K22" s="5">
        <f t="shared" si="1"/>
        <v>1753</v>
      </c>
      <c r="L22" s="2" t="s">
        <v>3</v>
      </c>
    </row>
    <row r="23" spans="1:12">
      <c r="A23" s="2">
        <v>20</v>
      </c>
      <c r="B23" s="2" t="s">
        <v>23</v>
      </c>
      <c r="C23" s="2" t="s">
        <v>62</v>
      </c>
      <c r="D23" s="2" t="s">
        <v>25</v>
      </c>
      <c r="E23" s="2" t="s">
        <v>75</v>
      </c>
      <c r="F23" s="2" t="s">
        <v>73</v>
      </c>
      <c r="G23" s="2">
        <v>3</v>
      </c>
      <c r="H23" s="5">
        <f>VLOOKUP(F23,'[1]A N ALLIANCE'!$B$6:$D$19,3,FALSE)</f>
        <v>204</v>
      </c>
      <c r="I23" s="5">
        <v>300</v>
      </c>
      <c r="J23" s="5">
        <v>25</v>
      </c>
      <c r="K23" s="5">
        <f t="shared" si="1"/>
        <v>937</v>
      </c>
      <c r="L23" s="2" t="s">
        <v>2</v>
      </c>
    </row>
    <row r="24" spans="1:12">
      <c r="A24" s="2">
        <v>21</v>
      </c>
      <c r="B24" s="2" t="s">
        <v>23</v>
      </c>
      <c r="C24" s="2" t="s">
        <v>63</v>
      </c>
      <c r="D24" s="2" t="s">
        <v>27</v>
      </c>
      <c r="E24" s="2" t="s">
        <v>75</v>
      </c>
      <c r="F24" s="2" t="s">
        <v>72</v>
      </c>
      <c r="G24" s="2">
        <v>6</v>
      </c>
      <c r="H24" s="5">
        <f>VLOOKUP(F24,'[1]A N ALLIANCE'!$B$6:$E$19,4,FALSE)</f>
        <v>98</v>
      </c>
      <c r="I24" s="5">
        <f t="shared" si="0"/>
        <v>60</v>
      </c>
      <c r="J24" s="5">
        <v>25</v>
      </c>
      <c r="K24" s="5">
        <f t="shared" si="1"/>
        <v>673</v>
      </c>
      <c r="L24" s="2" t="s">
        <v>3</v>
      </c>
    </row>
    <row r="25" spans="1:12">
      <c r="A25" s="2">
        <v>22</v>
      </c>
      <c r="B25" s="2" t="s">
        <v>28</v>
      </c>
      <c r="C25" s="2" t="s">
        <v>64</v>
      </c>
      <c r="D25" s="2" t="s">
        <v>29</v>
      </c>
      <c r="E25" s="2" t="s">
        <v>75</v>
      </c>
      <c r="F25" s="2" t="s">
        <v>72</v>
      </c>
      <c r="G25" s="2">
        <v>4</v>
      </c>
      <c r="H25" s="5">
        <f>VLOOKUP(F25,'[1]A N ALLIANCE'!$B$6:$D$19,3,FALSE)</f>
        <v>155</v>
      </c>
      <c r="I25" s="5">
        <f t="shared" si="0"/>
        <v>40</v>
      </c>
      <c r="J25" s="5"/>
      <c r="K25" s="5">
        <f t="shared" si="1"/>
        <v>660</v>
      </c>
      <c r="L25" s="2" t="s">
        <v>2</v>
      </c>
    </row>
    <row r="26" spans="1:12">
      <c r="A26" s="2">
        <v>23</v>
      </c>
      <c r="B26" s="2" t="s">
        <v>28</v>
      </c>
      <c r="C26" s="2" t="s">
        <v>64</v>
      </c>
      <c r="D26" s="2" t="s">
        <v>29</v>
      </c>
      <c r="E26" s="2" t="s">
        <v>75</v>
      </c>
      <c r="F26" s="2" t="s">
        <v>72</v>
      </c>
      <c r="G26" s="2">
        <v>10</v>
      </c>
      <c r="H26" s="5">
        <v>125</v>
      </c>
      <c r="I26" s="5">
        <f t="shared" si="0"/>
        <v>100</v>
      </c>
      <c r="J26" s="5"/>
      <c r="K26" s="5">
        <f t="shared" si="1"/>
        <v>1350</v>
      </c>
      <c r="L26" s="2" t="s">
        <v>20</v>
      </c>
    </row>
    <row r="27" spans="1:12">
      <c r="A27" s="2">
        <v>24</v>
      </c>
      <c r="B27" s="2" t="s">
        <v>28</v>
      </c>
      <c r="C27" s="2" t="s">
        <v>64</v>
      </c>
      <c r="D27" s="2" t="s">
        <v>29</v>
      </c>
      <c r="E27" s="2" t="s">
        <v>75</v>
      </c>
      <c r="F27" s="2" t="s">
        <v>72</v>
      </c>
      <c r="G27" s="2">
        <v>15</v>
      </c>
      <c r="H27" s="5">
        <f>VLOOKUP(F27,'[1]A N ALLIANCE'!$B$6:$E$19,4,FALSE)</f>
        <v>98</v>
      </c>
      <c r="I27" s="5">
        <f t="shared" si="0"/>
        <v>150</v>
      </c>
      <c r="J27" s="5">
        <v>25</v>
      </c>
      <c r="K27" s="5">
        <f t="shared" si="1"/>
        <v>1645</v>
      </c>
      <c r="L27" s="2" t="s">
        <v>3</v>
      </c>
    </row>
    <row r="28" spans="1:12">
      <c r="A28" s="2">
        <v>25</v>
      </c>
      <c r="B28" s="2" t="s">
        <v>26</v>
      </c>
      <c r="C28" s="2" t="s">
        <v>65</v>
      </c>
      <c r="D28" s="2" t="s">
        <v>30</v>
      </c>
      <c r="E28" s="2" t="s">
        <v>75</v>
      </c>
      <c r="F28" s="2" t="s">
        <v>73</v>
      </c>
      <c r="G28" s="2">
        <v>2</v>
      </c>
      <c r="H28" s="5">
        <f>VLOOKUP(F28,'[1]A N ALLIANCE'!$B$6:$D$19,3,FALSE)</f>
        <v>204</v>
      </c>
      <c r="I28" s="5">
        <v>200</v>
      </c>
      <c r="J28" s="5"/>
      <c r="K28" s="5">
        <f t="shared" si="1"/>
        <v>608</v>
      </c>
      <c r="L28" s="2" t="s">
        <v>2</v>
      </c>
    </row>
    <row r="29" spans="1:12">
      <c r="A29" s="2">
        <v>26</v>
      </c>
      <c r="B29" s="2" t="s">
        <v>26</v>
      </c>
      <c r="C29" s="2" t="s">
        <v>65</v>
      </c>
      <c r="D29" s="2" t="s">
        <v>30</v>
      </c>
      <c r="E29" s="2" t="s">
        <v>75</v>
      </c>
      <c r="F29" s="2" t="s">
        <v>73</v>
      </c>
      <c r="G29" s="2">
        <v>6</v>
      </c>
      <c r="H29" s="5">
        <v>180</v>
      </c>
      <c r="I29" s="5">
        <v>300</v>
      </c>
      <c r="J29" s="5"/>
      <c r="K29" s="5">
        <f t="shared" si="1"/>
        <v>1380</v>
      </c>
      <c r="L29" s="2" t="s">
        <v>20</v>
      </c>
    </row>
    <row r="30" spans="1:12">
      <c r="A30" s="2">
        <v>27</v>
      </c>
      <c r="B30" s="2" t="s">
        <v>26</v>
      </c>
      <c r="C30" s="2" t="s">
        <v>65</v>
      </c>
      <c r="D30" s="2" t="s">
        <v>30</v>
      </c>
      <c r="E30" s="2" t="s">
        <v>75</v>
      </c>
      <c r="F30" s="2" t="s">
        <v>73</v>
      </c>
      <c r="G30" s="2">
        <v>5</v>
      </c>
      <c r="H30" s="5">
        <f>VLOOKUP(F30,'[1]A N ALLIANCE'!$B$6:$E$19,4,FALSE)</f>
        <v>155</v>
      </c>
      <c r="I30" s="5">
        <v>250</v>
      </c>
      <c r="J30" s="5">
        <v>25</v>
      </c>
      <c r="K30" s="5">
        <f t="shared" si="1"/>
        <v>1050</v>
      </c>
      <c r="L30" s="2" t="s">
        <v>3</v>
      </c>
    </row>
    <row r="31" spans="1:12">
      <c r="A31" s="2">
        <v>28</v>
      </c>
      <c r="B31" s="2" t="s">
        <v>32</v>
      </c>
      <c r="C31" s="2" t="s">
        <v>66</v>
      </c>
      <c r="D31" s="2" t="s">
        <v>33</v>
      </c>
      <c r="E31" s="2" t="s">
        <v>75</v>
      </c>
      <c r="F31" s="2" t="s">
        <v>72</v>
      </c>
      <c r="G31" s="2">
        <v>7</v>
      </c>
      <c r="H31" s="5">
        <f>VLOOKUP(F31,'[1]A N ALLIANCE'!$B$6:$E$19,4,FALSE)</f>
        <v>98</v>
      </c>
      <c r="I31" s="5">
        <f t="shared" si="0"/>
        <v>70</v>
      </c>
      <c r="J31" s="5">
        <v>25</v>
      </c>
      <c r="K31" s="5">
        <f t="shared" si="1"/>
        <v>781</v>
      </c>
      <c r="L31" s="2" t="s">
        <v>3</v>
      </c>
    </row>
    <row r="32" spans="1:12">
      <c r="A32" s="2">
        <v>29</v>
      </c>
      <c r="B32" s="2" t="s">
        <v>31</v>
      </c>
      <c r="C32" s="2" t="s">
        <v>68</v>
      </c>
      <c r="D32" s="2" t="s">
        <v>37</v>
      </c>
      <c r="E32" s="2" t="s">
        <v>75</v>
      </c>
      <c r="F32" s="2" t="s">
        <v>72</v>
      </c>
      <c r="G32" s="2">
        <v>4</v>
      </c>
      <c r="H32" s="5">
        <f>VLOOKUP(F32,'[1]A N ALLIANCE'!$B$6:$D$19,3,FALSE)</f>
        <v>155</v>
      </c>
      <c r="I32" s="5">
        <f t="shared" si="0"/>
        <v>40</v>
      </c>
      <c r="J32" s="5"/>
      <c r="K32" s="5">
        <f t="shared" si="1"/>
        <v>660</v>
      </c>
      <c r="L32" s="2" t="s">
        <v>2</v>
      </c>
    </row>
    <row r="33" spans="1:12">
      <c r="A33" s="2">
        <v>30</v>
      </c>
      <c r="B33" s="2" t="s">
        <v>31</v>
      </c>
      <c r="C33" s="2" t="s">
        <v>68</v>
      </c>
      <c r="D33" s="2" t="s">
        <v>37</v>
      </c>
      <c r="E33" s="2" t="s">
        <v>75</v>
      </c>
      <c r="F33" s="2" t="s">
        <v>72</v>
      </c>
      <c r="G33" s="2">
        <v>6</v>
      </c>
      <c r="H33" s="5">
        <f>VLOOKUP(F33,'[1]A N ALLIANCE'!$B$6:$E$19,4,FALSE)</f>
        <v>98</v>
      </c>
      <c r="I33" s="5">
        <f t="shared" si="0"/>
        <v>60</v>
      </c>
      <c r="J33" s="5">
        <v>25</v>
      </c>
      <c r="K33" s="5">
        <f t="shared" si="1"/>
        <v>673</v>
      </c>
      <c r="L33" s="2" t="s">
        <v>3</v>
      </c>
    </row>
    <row r="34" spans="1:12">
      <c r="A34" s="2">
        <v>31</v>
      </c>
      <c r="B34" s="2" t="s">
        <v>31</v>
      </c>
      <c r="C34" s="2" t="s">
        <v>69</v>
      </c>
      <c r="D34" s="2" t="s">
        <v>38</v>
      </c>
      <c r="E34" s="2" t="s">
        <v>75</v>
      </c>
      <c r="F34" s="2" t="s">
        <v>72</v>
      </c>
      <c r="G34" s="2">
        <v>2</v>
      </c>
      <c r="H34" s="5">
        <f>VLOOKUP(F34,'[1]A N ALLIANCE'!$B$6:$D$19,3,FALSE)</f>
        <v>155</v>
      </c>
      <c r="I34" s="5">
        <f t="shared" si="0"/>
        <v>20</v>
      </c>
      <c r="J34" s="5"/>
      <c r="K34" s="5">
        <f t="shared" si="1"/>
        <v>330</v>
      </c>
      <c r="L34" s="2" t="s">
        <v>2</v>
      </c>
    </row>
    <row r="35" spans="1:12">
      <c r="A35" s="2">
        <v>32</v>
      </c>
      <c r="B35" s="2" t="s">
        <v>31</v>
      </c>
      <c r="C35" s="2" t="s">
        <v>69</v>
      </c>
      <c r="D35" s="2" t="s">
        <v>38</v>
      </c>
      <c r="E35" s="2" t="s">
        <v>75</v>
      </c>
      <c r="F35" s="2" t="s">
        <v>72</v>
      </c>
      <c r="G35" s="2">
        <v>10</v>
      </c>
      <c r="H35" s="5">
        <f>VLOOKUP(F35,'[1]A N ALLIANCE'!$B$6:$E$19,4,FALSE)</f>
        <v>98</v>
      </c>
      <c r="I35" s="5">
        <f t="shared" si="0"/>
        <v>100</v>
      </c>
      <c r="J35" s="5">
        <v>25</v>
      </c>
      <c r="K35" s="5">
        <f t="shared" si="1"/>
        <v>1105</v>
      </c>
      <c r="L35" s="2" t="s">
        <v>3</v>
      </c>
    </row>
    <row r="36" spans="1:12">
      <c r="A36" s="2">
        <v>33</v>
      </c>
      <c r="B36" s="2" t="s">
        <v>36</v>
      </c>
      <c r="C36" s="2" t="s">
        <v>70</v>
      </c>
      <c r="D36" s="2" t="s">
        <v>39</v>
      </c>
      <c r="E36" s="2" t="s">
        <v>75</v>
      </c>
      <c r="F36" s="2" t="s">
        <v>74</v>
      </c>
      <c r="G36" s="2">
        <v>1</v>
      </c>
      <c r="H36" s="6">
        <v>115</v>
      </c>
      <c r="I36" s="5">
        <v>10</v>
      </c>
      <c r="J36" s="5">
        <v>25</v>
      </c>
      <c r="K36" s="5">
        <f t="shared" si="1"/>
        <v>150</v>
      </c>
      <c r="L36" s="2" t="s">
        <v>3</v>
      </c>
    </row>
    <row r="37" spans="1:12">
      <c r="A37" s="2">
        <v>34</v>
      </c>
      <c r="B37" s="2" t="s">
        <v>34</v>
      </c>
      <c r="C37" s="2" t="s">
        <v>67</v>
      </c>
      <c r="D37" s="2" t="s">
        <v>35</v>
      </c>
      <c r="E37" s="2" t="s">
        <v>75</v>
      </c>
      <c r="F37" s="2" t="s">
        <v>72</v>
      </c>
      <c r="G37" s="2">
        <v>10</v>
      </c>
      <c r="H37" s="5">
        <f>VLOOKUP(F37,'[1]A N ALLIANCE'!$B$6:$E$19,4,FALSE)</f>
        <v>98</v>
      </c>
      <c r="I37" s="5">
        <v>100</v>
      </c>
      <c r="J37" s="5">
        <v>25</v>
      </c>
      <c r="K37" s="5">
        <f t="shared" si="1"/>
        <v>1105</v>
      </c>
      <c r="L37" s="2" t="s">
        <v>3</v>
      </c>
    </row>
    <row r="38" spans="1:12">
      <c r="A38" s="2">
        <v>35</v>
      </c>
      <c r="B38" s="2" t="s">
        <v>34</v>
      </c>
      <c r="C38" s="2" t="s">
        <v>71</v>
      </c>
      <c r="D38" s="2" t="s">
        <v>40</v>
      </c>
      <c r="E38" s="2" t="s">
        <v>75</v>
      </c>
      <c r="F38" s="2" t="s">
        <v>72</v>
      </c>
      <c r="G38" s="2">
        <v>10</v>
      </c>
      <c r="H38" s="5">
        <f>VLOOKUP(F38,'[1]A N ALLIANCE'!$B$6:$E$19,4,FALSE)</f>
        <v>98</v>
      </c>
      <c r="I38" s="5">
        <v>100</v>
      </c>
      <c r="J38" s="5">
        <v>25</v>
      </c>
      <c r="K38" s="5">
        <f t="shared" si="1"/>
        <v>1105</v>
      </c>
      <c r="L38" s="2" t="s">
        <v>3</v>
      </c>
    </row>
    <row r="39" spans="1:12" ht="15.75" customHeight="1">
      <c r="A39" s="13" t="s">
        <v>84</v>
      </c>
      <c r="B39" s="14"/>
      <c r="C39" s="14"/>
      <c r="D39" s="14"/>
      <c r="E39" s="14"/>
      <c r="F39" s="14"/>
      <c r="G39" s="15"/>
      <c r="H39" s="15"/>
      <c r="I39" s="15"/>
      <c r="J39" s="16"/>
      <c r="K39" s="7">
        <f>SUM(K4:K38)</f>
        <v>35465</v>
      </c>
    </row>
    <row r="40" spans="1:12" ht="30" customHeight="1">
      <c r="A40" s="9" t="s">
        <v>85</v>
      </c>
      <c r="B40" s="9"/>
      <c r="C40" s="9"/>
      <c r="D40" s="9"/>
      <c r="E40" s="9"/>
      <c r="F40" s="9"/>
      <c r="G40" s="10"/>
      <c r="H40" s="10"/>
      <c r="I40" s="10"/>
      <c r="J40" s="10"/>
      <c r="K40" s="10"/>
    </row>
    <row r="41" spans="1:12" ht="31.5" customHeight="1">
      <c r="A41" s="9" t="s">
        <v>83</v>
      </c>
      <c r="B41" s="9"/>
      <c r="C41" s="9"/>
      <c r="D41" s="9"/>
      <c r="E41" s="9"/>
      <c r="F41" s="9"/>
      <c r="G41" s="10"/>
      <c r="H41" s="10"/>
      <c r="I41" s="10"/>
      <c r="J41" s="10"/>
      <c r="K41" s="10"/>
    </row>
    <row r="42" spans="1:12">
      <c r="G42" s="8">
        <f>SUM(G4:G38)</f>
        <v>254</v>
      </c>
    </row>
  </sheetData>
  <sortState ref="B2:H36">
    <sortCondition ref="B2:B36"/>
  </sortState>
  <mergeCells count="7">
    <mergeCell ref="A41:K41"/>
    <mergeCell ref="A1:G1"/>
    <mergeCell ref="H1:K1"/>
    <mergeCell ref="A2:G2"/>
    <mergeCell ref="H2:K2"/>
    <mergeCell ref="A39:J39"/>
    <mergeCell ref="A40:K40"/>
  </mergeCells>
  <conditionalFormatting sqref="C1:C3 C39:C1048576">
    <cfRule type="duplicateValues" dxfId="10" priority="11"/>
  </conditionalFormatting>
  <conditionalFormatting sqref="C1:C2">
    <cfRule type="duplicateValues" dxfId="9" priority="9"/>
    <cfRule type="duplicateValues" dxfId="8" priority="10"/>
  </conditionalFormatting>
  <conditionalFormatting sqref="C1:C2">
    <cfRule type="duplicateValues" dxfId="7" priority="8"/>
  </conditionalFormatting>
  <conditionalFormatting sqref="C1:C2">
    <cfRule type="duplicateValues" dxfId="6" priority="7"/>
  </conditionalFormatting>
  <conditionalFormatting sqref="C1:C2">
    <cfRule type="duplicateValues" dxfId="5" priority="6"/>
  </conditionalFormatting>
  <conditionalFormatting sqref="C39:C41">
    <cfRule type="duplicateValues" dxfId="4" priority="4"/>
    <cfRule type="duplicateValues" dxfId="3" priority="5"/>
  </conditionalFormatting>
  <conditionalFormatting sqref="C39:C42">
    <cfRule type="duplicateValues" dxfId="2" priority="3"/>
  </conditionalFormatting>
  <conditionalFormatting sqref="C39:C42">
    <cfRule type="duplicateValues" dxfId="1" priority="2"/>
  </conditionalFormatting>
  <conditionalFormatting sqref="C39:C42">
    <cfRule type="duplicateValues" dxfId="0" priority="1"/>
  </conditionalFormatting>
  <pageMargins left="0.3" right="0.26" top="0.59" bottom="0.34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2026-01-10T04:33:34Z</cp:lastPrinted>
  <dcterms:created xsi:type="dcterms:W3CDTF">2026-01-08T09:54:10Z</dcterms:created>
  <dcterms:modified xsi:type="dcterms:W3CDTF">2026-01-10T04:33:37Z</dcterms:modified>
</cp:coreProperties>
</file>