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9" i="1"/>
  <c r="G19"/>
  <c r="J5"/>
  <c r="J6"/>
  <c r="J7"/>
  <c r="J8"/>
  <c r="J9"/>
  <c r="J10"/>
  <c r="J11"/>
  <c r="J12"/>
  <c r="J13"/>
  <c r="J14"/>
  <c r="J15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4"/>
  <c r="L4" s="1"/>
  <c r="L16" s="1"/>
</calcChain>
</file>

<file path=xl/sharedStrings.xml><?xml version="1.0" encoding="utf-8"?>
<sst xmlns="http://schemas.openxmlformats.org/spreadsheetml/2006/main" count="78" uniqueCount="57">
  <si>
    <t>INVOICE
PRAGATI LOGISTICS,SAMANTA SAHI KHUNTIA LANE,8984191006
GST No:21AGHPB9356M1Z9</t>
  </si>
  <si>
    <t>07/12/2024</t>
  </si>
  <si>
    <t>6933</t>
  </si>
  <si>
    <t>14/12/2024</t>
  </si>
  <si>
    <t>15/12/2024</t>
  </si>
  <si>
    <t>7299</t>
  </si>
  <si>
    <t>7202</t>
  </si>
  <si>
    <t>17/12/2024</t>
  </si>
  <si>
    <t>7297</t>
  </si>
  <si>
    <t>18/12/2024</t>
  </si>
  <si>
    <t>7304</t>
  </si>
  <si>
    <t>20/12/2024</t>
  </si>
  <si>
    <t>7420</t>
  </si>
  <si>
    <t>21/12/2024</t>
  </si>
  <si>
    <t>7449</t>
  </si>
  <si>
    <t>27/12/2024</t>
  </si>
  <si>
    <t>7556</t>
  </si>
  <si>
    <t>7638</t>
  </si>
  <si>
    <t>02/12/2024</t>
  </si>
  <si>
    <t>6615/6664</t>
  </si>
  <si>
    <t>03/12/2024</t>
  </si>
  <si>
    <t>6810</t>
  </si>
  <si>
    <t>Thanking you for your business.
PRAGATI LOGISTICS</t>
  </si>
  <si>
    <t>BARBIL</t>
  </si>
  <si>
    <t>BALIGUDA</t>
  </si>
  <si>
    <t>RAYAGADA</t>
  </si>
  <si>
    <t>ROURKELA</t>
  </si>
  <si>
    <t>CTC</t>
  </si>
  <si>
    <t>PL/JA/20558</t>
  </si>
  <si>
    <t>PL/JA/20995</t>
  </si>
  <si>
    <t>PL/JA/21015</t>
  </si>
  <si>
    <t>PL/JA/21018</t>
  </si>
  <si>
    <t>PL/JA/21136</t>
  </si>
  <si>
    <t>PL/JA/21229</t>
  </si>
  <si>
    <t>PL/JA/21326</t>
  </si>
  <si>
    <t>PL/JA/21421</t>
  </si>
  <si>
    <t>PL/JA/21828</t>
  </si>
  <si>
    <t>PL/JA/21830</t>
  </si>
  <si>
    <t>PL/JA/20070</t>
  </si>
  <si>
    <t>PL/JA/20196</t>
  </si>
  <si>
    <t>TO,
M/S DEEPAKA AGARWAL
C/O : M/S GODREJ CONSUMER PRODUCTS LTD.
Address: K K BHAWASINKA COMPOUND, CANTONMENT ROAD, CUTTACK, ODISHA, 753001, 9658564285
GST No: 21ASQPA7475B1ZZ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</si>
  <si>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</si>
  <si>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</si>
  <si>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</si>
  <si>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</si>
  <si>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</si>
  <si>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</si>
  <si>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</si>
  <si>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</si>
  <si>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</si>
  <si>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DD.CH.</t>
  </si>
  <si>
    <t>LR CH.</t>
  </si>
  <si>
    <t>AMOUNT</t>
  </si>
  <si>
    <t>(RUPEES THIRTY THREE THOUAND FIVE HUNDRED EIGHTY NINE ONLY)</t>
  </si>
  <si>
    <t>Kindly, verify &amp; confirm within 7 days, else GST will be filed by 20th JAN, 2024. 
GST to be paid by Consignor under Reverse Charge Mechanism(RCM) as per GST.</t>
  </si>
  <si>
    <t xml:space="preserve">Bill Date:10/01/2025
Bill NO : 30568
Total Amount:33589.00
</t>
  </si>
  <si>
    <t>7124/7199/ 7230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</si>
</sst>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7</xdr:col>
      <xdr:colOff>457200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44672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R16" sqref="R16"/>
    </sheetView>
  </sheetViews>
  <sheetFormatPr defaultRowHeight="15"/>
  <cols>
    <col min="1" max="1" width="4.28515625" style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.85546875" style="1" bestFit="1" customWidth="1"/>
    <col min="6" max="6" width="10.710937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7.57031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101.25" customHeight="1">
      <c r="A2" s="17" t="s">
        <v>40</v>
      </c>
      <c r="B2" s="18"/>
      <c r="C2" s="18"/>
      <c r="D2" s="18"/>
      <c r="E2" s="18"/>
      <c r="F2" s="18"/>
      <c r="G2" s="18"/>
      <c r="H2" s="19"/>
      <c r="I2" s="20" t="s">
        <v>55</v>
      </c>
      <c r="J2" s="20"/>
      <c r="K2" s="20"/>
      <c r="L2" s="20"/>
    </row>
    <row r="3" spans="1:12" s="3" customFormat="1">
      <c r="A3" s="6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6" t="s">
        <v>47</v>
      </c>
      <c r="H3" s="6" t="s">
        <v>48</v>
      </c>
      <c r="I3" s="10" t="s">
        <v>49</v>
      </c>
      <c r="J3" s="10" t="s">
        <v>50</v>
      </c>
      <c r="K3" s="10" t="s">
        <v>51</v>
      </c>
      <c r="L3" s="10" t="s">
        <v>52</v>
      </c>
    </row>
    <row r="4" spans="1:12">
      <c r="A4" s="26">
        <v>1</v>
      </c>
      <c r="B4" s="4" t="s">
        <v>18</v>
      </c>
      <c r="C4" s="4" t="s">
        <v>38</v>
      </c>
      <c r="D4" s="9" t="s">
        <v>27</v>
      </c>
      <c r="E4" s="4" t="s">
        <v>23</v>
      </c>
      <c r="F4" s="4" t="s">
        <v>19</v>
      </c>
      <c r="G4" s="4">
        <v>52</v>
      </c>
      <c r="H4" s="4">
        <v>530.14</v>
      </c>
      <c r="I4" s="7">
        <f>VLOOKUP(E4,'[1]GODREJ CONSUMER'!$B$4:$E$22,4,FALSE)</f>
        <v>3.21</v>
      </c>
      <c r="J4" s="7">
        <f>G4*10</f>
        <v>520</v>
      </c>
      <c r="K4" s="7">
        <v>20</v>
      </c>
      <c r="L4" s="7">
        <f>H4*I4+J4+K4</f>
        <v>2241.7493999999997</v>
      </c>
    </row>
    <row r="5" spans="1:12">
      <c r="A5" s="26">
        <v>2</v>
      </c>
      <c r="B5" s="4" t="s">
        <v>20</v>
      </c>
      <c r="C5" s="4" t="s">
        <v>39</v>
      </c>
      <c r="D5" s="9" t="s">
        <v>27</v>
      </c>
      <c r="E5" s="4" t="s">
        <v>23</v>
      </c>
      <c r="F5" s="4" t="s">
        <v>21</v>
      </c>
      <c r="G5" s="4">
        <v>26</v>
      </c>
      <c r="H5" s="4">
        <v>269</v>
      </c>
      <c r="I5" s="7">
        <f>VLOOKUP(E5,'[1]GODREJ CONSUMER'!$B$4:$E$22,4,FALSE)</f>
        <v>3.21</v>
      </c>
      <c r="J5" s="7">
        <f t="shared" ref="J5:J15" si="0">G5*10</f>
        <v>260</v>
      </c>
      <c r="K5" s="7">
        <v>20</v>
      </c>
      <c r="L5" s="7">
        <f t="shared" ref="L5:L15" si="1">H5*I5+J5+K5</f>
        <v>1143.49</v>
      </c>
    </row>
    <row r="6" spans="1:12">
      <c r="A6" s="26">
        <v>3</v>
      </c>
      <c r="B6" s="4" t="s">
        <v>1</v>
      </c>
      <c r="C6" s="4" t="s">
        <v>28</v>
      </c>
      <c r="D6" s="9" t="s">
        <v>27</v>
      </c>
      <c r="E6" s="4" t="s">
        <v>23</v>
      </c>
      <c r="F6" s="4" t="s">
        <v>2</v>
      </c>
      <c r="G6" s="4">
        <v>30</v>
      </c>
      <c r="H6" s="4">
        <v>343</v>
      </c>
      <c r="I6" s="7">
        <f>VLOOKUP(E6,'[1]GODREJ CONSUMER'!$B$4:$E$22,4,FALSE)</f>
        <v>3.21</v>
      </c>
      <c r="J6" s="7">
        <f t="shared" si="0"/>
        <v>300</v>
      </c>
      <c r="K6" s="7">
        <v>20</v>
      </c>
      <c r="L6" s="7">
        <f t="shared" si="1"/>
        <v>1421.03</v>
      </c>
    </row>
    <row r="7" spans="1:12" s="25" customFormat="1" ht="30">
      <c r="A7" s="27">
        <v>4</v>
      </c>
      <c r="B7" s="21" t="s">
        <v>3</v>
      </c>
      <c r="C7" s="21" t="s">
        <v>29</v>
      </c>
      <c r="D7" s="23" t="s">
        <v>27</v>
      </c>
      <c r="E7" s="21" t="s">
        <v>24</v>
      </c>
      <c r="F7" s="22" t="s">
        <v>56</v>
      </c>
      <c r="G7" s="21">
        <v>147</v>
      </c>
      <c r="H7" s="21">
        <v>1621.35</v>
      </c>
      <c r="I7" s="24">
        <f>VLOOKUP(E7,'[1]GODREJ CONSUMER'!$B$4:$E$22,4,FALSE)</f>
        <v>4.8150000000000004</v>
      </c>
      <c r="J7" s="24">
        <f t="shared" si="0"/>
        <v>1470</v>
      </c>
      <c r="K7" s="24">
        <v>20</v>
      </c>
      <c r="L7" s="24">
        <f t="shared" si="1"/>
        <v>9296.8002500000002</v>
      </c>
    </row>
    <row r="8" spans="1:12">
      <c r="A8" s="26">
        <v>5</v>
      </c>
      <c r="B8" s="4" t="s">
        <v>3</v>
      </c>
      <c r="C8" s="4" t="s">
        <v>31</v>
      </c>
      <c r="D8" s="9" t="s">
        <v>27</v>
      </c>
      <c r="E8" s="4" t="s">
        <v>23</v>
      </c>
      <c r="F8" s="4" t="s">
        <v>6</v>
      </c>
      <c r="G8" s="4">
        <v>29</v>
      </c>
      <c r="H8" s="4">
        <v>280.51</v>
      </c>
      <c r="I8" s="7">
        <f>VLOOKUP(E8,'[1]GODREJ CONSUMER'!$B$4:$E$22,4,FALSE)</f>
        <v>3.21</v>
      </c>
      <c r="J8" s="7">
        <f t="shared" si="0"/>
        <v>290</v>
      </c>
      <c r="K8" s="7">
        <v>20</v>
      </c>
      <c r="L8" s="7">
        <f t="shared" si="1"/>
        <v>1210.4371000000001</v>
      </c>
    </row>
    <row r="9" spans="1:12">
      <c r="A9" s="26">
        <v>6</v>
      </c>
      <c r="B9" s="4" t="s">
        <v>4</v>
      </c>
      <c r="C9" s="4" t="s">
        <v>30</v>
      </c>
      <c r="D9" s="9" t="s">
        <v>27</v>
      </c>
      <c r="E9" s="4" t="s">
        <v>25</v>
      </c>
      <c r="F9" s="4" t="s">
        <v>5</v>
      </c>
      <c r="G9" s="4">
        <v>41</v>
      </c>
      <c r="H9" s="4">
        <v>388.91</v>
      </c>
      <c r="I9" s="7">
        <f>VLOOKUP(E9,'[1]GODREJ CONSUMER'!$B$4:$E$22,4,FALSE)</f>
        <v>4.28</v>
      </c>
      <c r="J9" s="7">
        <f t="shared" si="0"/>
        <v>410</v>
      </c>
      <c r="K9" s="7">
        <v>20</v>
      </c>
      <c r="L9" s="7">
        <f t="shared" si="1"/>
        <v>2094.5348000000004</v>
      </c>
    </row>
    <row r="10" spans="1:12">
      <c r="A10" s="26">
        <v>7</v>
      </c>
      <c r="B10" s="4" t="s">
        <v>7</v>
      </c>
      <c r="C10" s="4" t="s">
        <v>32</v>
      </c>
      <c r="D10" s="9" t="s">
        <v>27</v>
      </c>
      <c r="E10" s="4" t="s">
        <v>23</v>
      </c>
      <c r="F10" s="4" t="s">
        <v>8</v>
      </c>
      <c r="G10" s="4">
        <v>33</v>
      </c>
      <c r="H10" s="4">
        <v>318.11</v>
      </c>
      <c r="I10" s="7">
        <f>VLOOKUP(E10,'[1]GODREJ CONSUMER'!$B$4:$E$22,4,FALSE)</f>
        <v>3.21</v>
      </c>
      <c r="J10" s="7">
        <f t="shared" si="0"/>
        <v>330</v>
      </c>
      <c r="K10" s="7">
        <v>20</v>
      </c>
      <c r="L10" s="7">
        <f t="shared" si="1"/>
        <v>1371.1331</v>
      </c>
    </row>
    <row r="11" spans="1:12">
      <c r="A11" s="26">
        <v>8</v>
      </c>
      <c r="B11" s="4" t="s">
        <v>9</v>
      </c>
      <c r="C11" s="4" t="s">
        <v>33</v>
      </c>
      <c r="D11" s="9" t="s">
        <v>27</v>
      </c>
      <c r="E11" s="4" t="s">
        <v>23</v>
      </c>
      <c r="F11" s="4" t="s">
        <v>10</v>
      </c>
      <c r="G11" s="4">
        <v>12</v>
      </c>
      <c r="H11" s="4">
        <v>192.56</v>
      </c>
      <c r="I11" s="7">
        <f>VLOOKUP(E11,'[1]GODREJ CONSUMER'!$B$4:$E$22,4,FALSE)</f>
        <v>3.21</v>
      </c>
      <c r="J11" s="7">
        <f t="shared" si="0"/>
        <v>120</v>
      </c>
      <c r="K11" s="7">
        <v>20</v>
      </c>
      <c r="L11" s="7">
        <f t="shared" si="1"/>
        <v>758.11760000000004</v>
      </c>
    </row>
    <row r="12" spans="1:12">
      <c r="A12" s="26">
        <v>9</v>
      </c>
      <c r="B12" s="4" t="s">
        <v>11</v>
      </c>
      <c r="C12" s="4" t="s">
        <v>34</v>
      </c>
      <c r="D12" s="9" t="s">
        <v>27</v>
      </c>
      <c r="E12" s="4" t="s">
        <v>23</v>
      </c>
      <c r="F12" s="4" t="s">
        <v>12</v>
      </c>
      <c r="G12" s="4">
        <v>39</v>
      </c>
      <c r="H12" s="4">
        <v>395.45</v>
      </c>
      <c r="I12" s="7">
        <f>VLOOKUP(E12,'[1]GODREJ CONSUMER'!$B$4:$E$22,4,FALSE)</f>
        <v>3.21</v>
      </c>
      <c r="J12" s="7">
        <f t="shared" si="0"/>
        <v>390</v>
      </c>
      <c r="K12" s="7">
        <v>20</v>
      </c>
      <c r="L12" s="7">
        <f t="shared" si="1"/>
        <v>1679.3944999999999</v>
      </c>
    </row>
    <row r="13" spans="1:12">
      <c r="A13" s="26">
        <v>10</v>
      </c>
      <c r="B13" s="4" t="s">
        <v>13</v>
      </c>
      <c r="C13" s="4" t="s">
        <v>35</v>
      </c>
      <c r="D13" s="9" t="s">
        <v>27</v>
      </c>
      <c r="E13" s="4" t="s">
        <v>23</v>
      </c>
      <c r="F13" s="4" t="s">
        <v>14</v>
      </c>
      <c r="G13" s="4">
        <v>11</v>
      </c>
      <c r="H13" s="4">
        <v>147.30000000000001</v>
      </c>
      <c r="I13" s="7">
        <f>VLOOKUP(E13,'[1]GODREJ CONSUMER'!$B$4:$E$22,4,FALSE)</f>
        <v>3.21</v>
      </c>
      <c r="J13" s="7">
        <f t="shared" si="0"/>
        <v>110</v>
      </c>
      <c r="K13" s="7">
        <v>20</v>
      </c>
      <c r="L13" s="7">
        <f t="shared" si="1"/>
        <v>602.83300000000008</v>
      </c>
    </row>
    <row r="14" spans="1:12">
      <c r="A14" s="26">
        <v>11</v>
      </c>
      <c r="B14" s="4" t="s">
        <v>15</v>
      </c>
      <c r="C14" s="4" t="s">
        <v>36</v>
      </c>
      <c r="D14" s="9" t="s">
        <v>27</v>
      </c>
      <c r="E14" s="4" t="s">
        <v>26</v>
      </c>
      <c r="F14" s="4" t="s">
        <v>16</v>
      </c>
      <c r="G14" s="4">
        <v>115</v>
      </c>
      <c r="H14" s="4">
        <v>1455</v>
      </c>
      <c r="I14" s="7">
        <f>VLOOKUP(E14,'[1]GODREJ CONSUMER'!$B$4:$E$22,4,FALSE)</f>
        <v>3.21</v>
      </c>
      <c r="J14" s="7">
        <f t="shared" si="0"/>
        <v>1150</v>
      </c>
      <c r="K14" s="7">
        <v>20</v>
      </c>
      <c r="L14" s="7">
        <f t="shared" si="1"/>
        <v>5840.55</v>
      </c>
    </row>
    <row r="15" spans="1:12">
      <c r="A15" s="26">
        <v>12</v>
      </c>
      <c r="B15" s="4" t="s">
        <v>15</v>
      </c>
      <c r="C15" s="4" t="s">
        <v>37</v>
      </c>
      <c r="D15" s="9" t="s">
        <v>27</v>
      </c>
      <c r="E15" s="4" t="s">
        <v>24</v>
      </c>
      <c r="F15" s="4" t="s">
        <v>17</v>
      </c>
      <c r="G15" s="4">
        <v>99</v>
      </c>
      <c r="H15" s="4">
        <v>1021.61</v>
      </c>
      <c r="I15" s="7">
        <f>VLOOKUP(E15,'[1]GODREJ CONSUMER'!$B$4:$E$22,4,FALSE)</f>
        <v>4.8150000000000004</v>
      </c>
      <c r="J15" s="7">
        <f t="shared" si="0"/>
        <v>990</v>
      </c>
      <c r="K15" s="7">
        <v>20</v>
      </c>
      <c r="L15" s="7">
        <f t="shared" si="1"/>
        <v>5929.0521500000004</v>
      </c>
    </row>
    <row r="16" spans="1:12" s="3" customFormat="1">
      <c r="A16" s="11" t="s">
        <v>53</v>
      </c>
      <c r="B16" s="12"/>
      <c r="C16" s="12"/>
      <c r="D16" s="12"/>
      <c r="E16" s="12"/>
      <c r="F16" s="12"/>
      <c r="G16" s="12"/>
      <c r="H16" s="12"/>
      <c r="I16" s="13"/>
      <c r="J16" s="13"/>
      <c r="K16" s="14"/>
      <c r="L16" s="8">
        <f>ROUND(SUM(L4:L15),0)</f>
        <v>33589</v>
      </c>
    </row>
    <row r="17" spans="1:12" s="3" customFormat="1" ht="30" customHeight="1">
      <c r="A17" s="15" t="s">
        <v>54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12" s="3" customFormat="1" ht="30" customHeight="1">
      <c r="A18" s="15" t="s">
        <v>22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</row>
    <row r="19" spans="1:12">
      <c r="G19" s="5">
        <f>SUM(G4:G15)</f>
        <v>634</v>
      </c>
      <c r="H19" s="5">
        <f>SUM(H4:H15)</f>
        <v>6962.94</v>
      </c>
    </row>
  </sheetData>
  <sortState ref="B4:M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1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2025-01-18T10:22:18Z</cp:lastPrinted>
  <dcterms:created xsi:type="dcterms:W3CDTF">2025-01-08T07:12:53Z</dcterms:created>
  <dcterms:modified xsi:type="dcterms:W3CDTF">2025-01-18T10:22:53Z</dcterms:modified>
</cp:coreProperties>
</file>