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H13" i="1"/>
  <c r="I11"/>
  <c r="K11" s="1"/>
  <c r="I10"/>
  <c r="K10" s="1"/>
  <c r="I9"/>
  <c r="K9" s="1"/>
  <c r="I8"/>
  <c r="K8" s="1"/>
  <c r="I7"/>
  <c r="K7" s="1"/>
  <c r="I6"/>
  <c r="K6" s="1"/>
  <c r="B6"/>
  <c r="B7" s="1"/>
  <c r="B8" s="1"/>
  <c r="B9" s="1"/>
  <c r="B10" s="1"/>
  <c r="B11" s="1"/>
  <c r="I5"/>
  <c r="K5" s="1"/>
  <c r="K12" l="1"/>
</calcChain>
</file>

<file path=xl/sharedStrings.xml><?xml version="1.0" encoding="utf-8"?>
<sst xmlns="http://schemas.openxmlformats.org/spreadsheetml/2006/main" count="52" uniqueCount="42">
  <si>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</si>
  <si>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</si>
  <si>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</si>
  <si>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</si>
  <si>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</si>
  <si>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</si>
  <si>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</si>
  <si>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</si>
  <si>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</si>
  <si>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</si>
  <si>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</si>
  <si>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</si>
  <si>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</si>
  <si>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</si>
  <si>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Declaration � Kindly verify and confirm before 20/06/2025</t>
  </si>
  <si>
    <t>01/5/2025</t>
  </si>
  <si>
    <t>PL/JA/02218</t>
  </si>
  <si>
    <t>841</t>
  </si>
  <si>
    <t>CTC</t>
  </si>
  <si>
    <t>BALASORE</t>
  </si>
  <si>
    <t>PL/JA/02276</t>
  </si>
  <si>
    <t>52</t>
  </si>
  <si>
    <t>JAJPUR ROAD</t>
  </si>
  <si>
    <t>02/5/2025</t>
  </si>
  <si>
    <t>PL/JA/02100</t>
  </si>
  <si>
    <t>285</t>
  </si>
  <si>
    <t>BANARPAL</t>
  </si>
  <si>
    <t>08/5/2025</t>
  </si>
  <si>
    <t>PL/JA/02652</t>
  </si>
  <si>
    <t>300307</t>
  </si>
  <si>
    <t>PATTAMUNDAI</t>
  </si>
  <si>
    <t>16/5/2025</t>
  </si>
  <si>
    <t>PL/JA/03273</t>
  </si>
  <si>
    <t>1295</t>
  </si>
  <si>
    <t>KARANJIA</t>
  </si>
  <si>
    <t>PL/JA/03274</t>
  </si>
  <si>
    <t>1294</t>
  </si>
  <si>
    <t>20/5/2025</t>
  </si>
  <si>
    <t>PL/JA/03485</t>
  </si>
  <si>
    <t>1343</t>
  </si>
  <si>
    <t>(RUPEES FOUR THOUSAND ONE HUNDRED THIRTY FIVE ONLY)</t>
  </si>
  <si>
    <t>Bill Date: 31/05/2025
Bill NO : 7068
Total Amount: 4135.00
BILL TYPE : ORS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</si>
</sst>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0" xfId="0" applyNumberFormat="1" applyFont="1"/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0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/>
    <xf numFmtId="2" fontId="1" fillId="0" borderId="24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933450</xdr:colOff>
      <xdr:row>1</xdr:row>
      <xdr:rowOff>1162050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781425" cy="1152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  <cell r="E2" t="str">
            <v>ORS / RATE / CASE</v>
          </cell>
        </row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40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  <cell r="E91">
            <v>45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  <cell r="E103">
            <v>60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  <cell r="E108">
            <v>80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  <row r="112">
          <cell r="C112" t="str">
            <v>SAHASPUR</v>
          </cell>
          <cell r="E112">
            <v>45</v>
          </cell>
        </row>
        <row r="113">
          <cell r="C113" t="str">
            <v>RAJGANGPUR</v>
          </cell>
          <cell r="D113">
            <v>90</v>
          </cell>
          <cell r="E113">
            <v>60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6"/>
  <sheetViews>
    <sheetView tabSelected="1" workbookViewId="0">
      <selection activeCell="Q18" sqref="Q18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8.7109375" style="1" bestFit="1" customWidth="1"/>
    <col min="6" max="6" width="7.5703125" style="1" customWidth="1"/>
    <col min="7" max="7" width="15" style="1" customWidth="1"/>
    <col min="8" max="8" width="6.5703125" style="1" customWidth="1"/>
    <col min="9" max="9" width="7.28515625" style="1" customWidth="1"/>
    <col min="10" max="10" width="7.140625" style="1" customWidth="1"/>
    <col min="11" max="11" width="9.5703125" style="1" customWidth="1"/>
    <col min="12" max="15" width="9.140625" style="1"/>
    <col min="16" max="16" width="18.42578125" style="1" customWidth="1"/>
    <col min="17" max="16384" width="9.140625" style="1"/>
  </cols>
  <sheetData>
    <row r="1" spans="2:11" ht="15.75" thickBot="1"/>
    <row r="2" spans="2:11" ht="96.75" customHeight="1" thickBot="1">
      <c r="B2" s="27"/>
      <c r="C2" s="28"/>
      <c r="D2" s="28"/>
      <c r="E2" s="28"/>
      <c r="F2" s="28"/>
      <c r="G2" s="28"/>
      <c r="H2" s="31" t="s">
        <v>11</v>
      </c>
      <c r="I2" s="32"/>
      <c r="J2" s="32"/>
      <c r="K2" s="33"/>
    </row>
    <row r="3" spans="2:11" ht="103.5" customHeight="1" thickBot="1">
      <c r="B3" s="29" t="s">
        <v>12</v>
      </c>
      <c r="C3" s="30"/>
      <c r="D3" s="30"/>
      <c r="E3" s="30"/>
      <c r="F3" s="30"/>
      <c r="G3" s="30"/>
      <c r="H3" s="31" t="s">
        <v>41</v>
      </c>
      <c r="I3" s="32"/>
      <c r="J3" s="32"/>
      <c r="K3" s="33"/>
    </row>
    <row r="4" spans="2:11" s="2" customFormat="1" ht="15.75" thickBot="1">
      <c r="B4" s="4" t="s">
        <v>5</v>
      </c>
      <c r="C4" s="5" t="s">
        <v>0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</v>
      </c>
      <c r="I4" s="6" t="s">
        <v>2</v>
      </c>
      <c r="J4" s="6" t="s">
        <v>13</v>
      </c>
      <c r="K4" s="7" t="s">
        <v>10</v>
      </c>
    </row>
    <row r="5" spans="2:11" s="2" customFormat="1">
      <c r="B5" s="11">
        <v>1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>
        <v>13</v>
      </c>
      <c r="I5" s="13">
        <f>VLOOKUP(G5,'[1]AMRUTANJAN HEALTH CARE'!$C$2:$E$116,3,FALSE)</f>
        <v>27.5</v>
      </c>
      <c r="J5" s="13">
        <v>25</v>
      </c>
      <c r="K5" s="14">
        <f>H5*I5+J5</f>
        <v>382.5</v>
      </c>
    </row>
    <row r="6" spans="2:11" s="2" customFormat="1">
      <c r="B6" s="15">
        <f>B5+1</f>
        <v>2</v>
      </c>
      <c r="C6" s="9" t="s">
        <v>15</v>
      </c>
      <c r="D6" s="9" t="s">
        <v>20</v>
      </c>
      <c r="E6" s="9" t="s">
        <v>21</v>
      </c>
      <c r="F6" s="9" t="s">
        <v>18</v>
      </c>
      <c r="G6" s="9" t="s">
        <v>22</v>
      </c>
      <c r="H6" s="9">
        <v>10</v>
      </c>
      <c r="I6" s="10">
        <f>VLOOKUP(G6,'[1]AMRUTANJAN HEALTH CARE'!$C$2:$E$116,3,FALSE)</f>
        <v>27.5</v>
      </c>
      <c r="J6" s="10">
        <v>25</v>
      </c>
      <c r="K6" s="16">
        <f t="shared" ref="K6:K11" si="0">H6*I6+J6</f>
        <v>300</v>
      </c>
    </row>
    <row r="7" spans="2:11" s="2" customFormat="1">
      <c r="B7" s="15">
        <f t="shared" ref="B7:B11" si="1">B6+1</f>
        <v>3</v>
      </c>
      <c r="C7" s="9" t="s">
        <v>23</v>
      </c>
      <c r="D7" s="9" t="s">
        <v>24</v>
      </c>
      <c r="E7" s="9" t="s">
        <v>25</v>
      </c>
      <c r="F7" s="9" t="s">
        <v>18</v>
      </c>
      <c r="G7" s="9" t="s">
        <v>26</v>
      </c>
      <c r="H7" s="9">
        <v>3</v>
      </c>
      <c r="I7" s="10">
        <f>VLOOKUP(G7,'[1]AMRUTANJAN HEALTH CARE'!$C$2:$E$116,3,FALSE)</f>
        <v>49</v>
      </c>
      <c r="J7" s="10">
        <v>25</v>
      </c>
      <c r="K7" s="16">
        <f t="shared" si="0"/>
        <v>172</v>
      </c>
    </row>
    <row r="8" spans="2:11" s="2" customFormat="1">
      <c r="B8" s="15">
        <f t="shared" si="1"/>
        <v>4</v>
      </c>
      <c r="C8" s="9" t="s">
        <v>27</v>
      </c>
      <c r="D8" s="9" t="s">
        <v>28</v>
      </c>
      <c r="E8" s="9" t="s">
        <v>29</v>
      </c>
      <c r="F8" s="9" t="s">
        <v>18</v>
      </c>
      <c r="G8" s="9" t="s">
        <v>30</v>
      </c>
      <c r="H8" s="9">
        <v>12</v>
      </c>
      <c r="I8" s="10">
        <f>VLOOKUP(G8,'[1]AMRUTANJAN HEALTH CARE'!$C$2:$E$116,3,FALSE)</f>
        <v>30</v>
      </c>
      <c r="J8" s="10">
        <v>25</v>
      </c>
      <c r="K8" s="16">
        <f t="shared" si="0"/>
        <v>385</v>
      </c>
    </row>
    <row r="9" spans="2:11" s="2" customFormat="1">
      <c r="B9" s="15">
        <f t="shared" si="1"/>
        <v>5</v>
      </c>
      <c r="C9" s="9" t="s">
        <v>31</v>
      </c>
      <c r="D9" s="9" t="s">
        <v>32</v>
      </c>
      <c r="E9" s="9" t="s">
        <v>33</v>
      </c>
      <c r="F9" s="9" t="s">
        <v>18</v>
      </c>
      <c r="G9" s="9" t="s">
        <v>34</v>
      </c>
      <c r="H9" s="9">
        <v>1</v>
      </c>
      <c r="I9" s="10">
        <f>VLOOKUP(G9,'[1]AMRUTANJAN HEALTH CARE'!$C$2:$E$116,3,FALSE)</f>
        <v>37.5</v>
      </c>
      <c r="J9" s="10">
        <v>25</v>
      </c>
      <c r="K9" s="16">
        <f t="shared" si="0"/>
        <v>62.5</v>
      </c>
    </row>
    <row r="10" spans="2:11" s="2" customFormat="1">
      <c r="B10" s="15">
        <f t="shared" si="1"/>
        <v>6</v>
      </c>
      <c r="C10" s="9" t="s">
        <v>31</v>
      </c>
      <c r="D10" s="9" t="s">
        <v>35</v>
      </c>
      <c r="E10" s="9" t="s">
        <v>36</v>
      </c>
      <c r="F10" s="9" t="s">
        <v>18</v>
      </c>
      <c r="G10" s="9" t="s">
        <v>34</v>
      </c>
      <c r="H10" s="9">
        <v>39</v>
      </c>
      <c r="I10" s="10">
        <f>VLOOKUP(G10,'[1]AMRUTANJAN HEALTH CARE'!$C$2:$E$116,3,FALSE)</f>
        <v>37.5</v>
      </c>
      <c r="J10" s="10">
        <v>25</v>
      </c>
      <c r="K10" s="16">
        <f t="shared" si="0"/>
        <v>1487.5</v>
      </c>
    </row>
    <row r="11" spans="2:11" s="2" customFormat="1">
      <c r="B11" s="15">
        <f t="shared" si="1"/>
        <v>7</v>
      </c>
      <c r="C11" s="9" t="s">
        <v>37</v>
      </c>
      <c r="D11" s="9" t="s">
        <v>38</v>
      </c>
      <c r="E11" s="9" t="s">
        <v>39</v>
      </c>
      <c r="F11" s="9" t="s">
        <v>18</v>
      </c>
      <c r="G11" s="9" t="s">
        <v>19</v>
      </c>
      <c r="H11" s="9">
        <v>48</v>
      </c>
      <c r="I11" s="10">
        <f>VLOOKUP(G11,'[1]AMRUTANJAN HEALTH CARE'!$C$2:$E$116,3,FALSE)</f>
        <v>27.5</v>
      </c>
      <c r="J11" s="10">
        <v>25</v>
      </c>
      <c r="K11" s="16">
        <f t="shared" si="0"/>
        <v>1345</v>
      </c>
    </row>
    <row r="12" spans="2:11" s="2" customFormat="1" ht="15.75" thickBot="1">
      <c r="B12" s="34" t="s">
        <v>40</v>
      </c>
      <c r="C12" s="35"/>
      <c r="D12" s="35"/>
      <c r="E12" s="35"/>
      <c r="F12" s="35"/>
      <c r="G12" s="35"/>
      <c r="H12" s="35"/>
      <c r="I12" s="35"/>
      <c r="J12" s="35"/>
      <c r="K12" s="17">
        <f>ROUND(SUM(K5:K11),0)</f>
        <v>4135</v>
      </c>
    </row>
    <row r="13" spans="2:11" s="2" customFormat="1" ht="15.75" thickBot="1">
      <c r="B13"/>
      <c r="C13"/>
      <c r="D13"/>
      <c r="E13"/>
      <c r="F13"/>
      <c r="G13"/>
      <c r="H13" s="8">
        <f>SUM(H5:H11)</f>
        <v>126</v>
      </c>
      <c r="I13" s="3"/>
      <c r="J13" s="3"/>
      <c r="K13" s="3"/>
    </row>
    <row r="14" spans="2:11" ht="15" customHeight="1">
      <c r="B14" s="18" t="s">
        <v>3</v>
      </c>
      <c r="C14" s="19"/>
      <c r="D14" s="19"/>
      <c r="E14" s="19"/>
      <c r="F14" s="19"/>
      <c r="G14" s="19"/>
      <c r="H14" s="19"/>
      <c r="I14" s="19"/>
      <c r="J14" s="19"/>
      <c r="K14" s="20"/>
    </row>
    <row r="15" spans="2:11" ht="15" customHeight="1">
      <c r="B15" s="21" t="s">
        <v>14</v>
      </c>
      <c r="C15" s="22"/>
      <c r="D15" s="22"/>
      <c r="E15" s="22"/>
      <c r="F15" s="22"/>
      <c r="G15" s="22"/>
      <c r="H15" s="22"/>
      <c r="I15" s="22"/>
      <c r="J15" s="22"/>
      <c r="K15" s="23"/>
    </row>
    <row r="16" spans="2:11" ht="30" customHeight="1" thickBot="1">
      <c r="B16" s="24" t="s">
        <v>4</v>
      </c>
      <c r="C16" s="25"/>
      <c r="D16" s="25"/>
      <c r="E16" s="25"/>
      <c r="F16" s="25"/>
      <c r="G16" s="25"/>
      <c r="H16" s="25"/>
      <c r="I16" s="25"/>
      <c r="J16" s="25"/>
      <c r="K16" s="26"/>
    </row>
  </sheetData>
  <sortState ref="C4:J19">
    <sortCondition ref="C4:C19"/>
    <sortCondition ref="D4:D19"/>
  </sortState>
  <mergeCells count="8">
    <mergeCell ref="B14:K14"/>
    <mergeCell ref="B15:K15"/>
    <mergeCell ref="B16:K16"/>
    <mergeCell ref="B2:G2"/>
    <mergeCell ref="B3:G3"/>
    <mergeCell ref="H2:K2"/>
    <mergeCell ref="H3:K3"/>
    <mergeCell ref="B12:J12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2025-06-13T10:34:08Z</cp:lastPrinted>
  <dcterms:created xsi:type="dcterms:W3CDTF">2023-06-13T11:10:02Z</dcterms:created>
  <dcterms:modified xsi:type="dcterms:W3CDTF">2025-06-13T12:43:32Z</dcterms:modified>
</cp:coreProperties>
</file>