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Invoice!$A$3:$M$16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J5" i="1" l="1"/>
  <c r="J6" i="1"/>
  <c r="J7" i="1"/>
  <c r="J8" i="1"/>
  <c r="J9" i="1"/>
  <c r="J10" i="1"/>
  <c r="J11" i="1"/>
  <c r="J12" i="1"/>
  <c r="J13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I12" i="1"/>
  <c r="L12" i="1" s="1"/>
  <c r="I13" i="1"/>
  <c r="L13" i="1" s="1"/>
  <c r="I4" i="1"/>
  <c r="L4" i="1" s="1"/>
  <c r="L11" i="1" l="1"/>
  <c r="L14" i="1" l="1"/>
</calcChain>
</file>

<file path=xl/sharedStrings.xml><?xml version="1.0" encoding="utf-8"?>
<sst xmlns="http://schemas.openxmlformats.org/spreadsheetml/2006/main" count="68" uniqueCount="56">
  <si>
    <t>INVOICE
PRAGATI LOGISTICS,SAMANTA SAHI KHUNTIA LANE,8984191006
GST No:21AGHPB9356M1Z9</t>
  </si>
  <si>
    <t>01/7/2023</t>
  </si>
  <si>
    <t>PL/MA/05577/23-24</t>
  </si>
  <si>
    <t>134</t>
  </si>
  <si>
    <t>PL/DO/06373/23-24</t>
  </si>
  <si>
    <t>130</t>
  </si>
  <si>
    <t>PL/MA/05608/23-24</t>
  </si>
  <si>
    <t>141</t>
  </si>
  <si>
    <t>05/7/2023</t>
  </si>
  <si>
    <t>PL/DO/06478/23-24</t>
  </si>
  <si>
    <t>118</t>
  </si>
  <si>
    <t>06/7/2023</t>
  </si>
  <si>
    <t>PL/MA/05924/23-24</t>
  </si>
  <si>
    <t>0008</t>
  </si>
  <si>
    <t>10/7/2023</t>
  </si>
  <si>
    <t>PL/DO/06931/23-24</t>
  </si>
  <si>
    <t>151</t>
  </si>
  <si>
    <t>18/7/2023</t>
  </si>
  <si>
    <t>PL/JA/09256/23-24</t>
  </si>
  <si>
    <t>0163</t>
  </si>
  <si>
    <t>22/7/2023</t>
  </si>
  <si>
    <t>PL/MA/06884/23-24</t>
  </si>
  <si>
    <t>0171</t>
  </si>
  <si>
    <t>20/7/2023</t>
  </si>
  <si>
    <t>PL/MA/06746/23-24</t>
  </si>
  <si>
    <t>0015</t>
  </si>
  <si>
    <t>12/7/2023</t>
  </si>
  <si>
    <t>PL/MA/06286/23-24</t>
  </si>
  <si>
    <t>153</t>
  </si>
  <si>
    <t>Thanking you for your business.
PRAGATI LOGISTICS</t>
  </si>
  <si>
    <t>BARBIL</t>
  </si>
  <si>
    <t>RAHAMA</t>
  </si>
  <si>
    <t>TIHIDI</t>
  </si>
  <si>
    <t>KAMAKHYANAGAR</t>
  </si>
  <si>
    <t>BALASORE</t>
  </si>
  <si>
    <t>KENDRAPARA</t>
  </si>
  <si>
    <t>ASKA</t>
  </si>
  <si>
    <t>ANGUL</t>
  </si>
  <si>
    <t>G.UDAYAGIRI</t>
  </si>
  <si>
    <t xml:space="preserve">PANASONIC ENERGY INDIA COMPANY LIMITED
Address: PLOT NO-222, RAJENDRA NAGAR,MADHUPATNA-753010 ODISHA,9861898741
GST No:21AAACL3332K1ZX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</si>
  <si>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</si>
  <si>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</si>
  <si>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</si>
  <si>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</si>
  <si>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</si>
  <si>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</si>
  <si>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</si>
  <si>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</si>
  <si>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</t>
  </si>
  <si>
    <t>AMOUNT</t>
  </si>
  <si>
    <t>CTC</t>
  </si>
  <si>
    <t>DESTINATION</t>
  </si>
  <si>
    <t>DD.CH.</t>
  </si>
  <si>
    <t>Kindly, verify &amp; confirm within 7 days, else GST will be filed by 20th AUG, 2023. 
GST to be paid by Consignor under Reverse Charge Mechanism(RCM) as per GST.</t>
  </si>
  <si>
    <t xml:space="preserve">Bill Date:31/07/2023
Bill #:Inv-13963/23-24
Total Amount: 4423.00
</t>
  </si>
  <si>
    <t>(RUPEES FOUR THOUSAND FOUR HUNDRED TWENTY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</si>
</sst>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Fon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1813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RAGATI%20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R2" sqref="R2"/>
    </sheetView>
  </sheetViews>
  <sheetFormatPr defaultRowHeight="15"/>
  <cols>
    <col min="1" max="1" width="3.7109375" style="1" customWidth="1"/>
    <col min="2" max="2" width="9.7109375" style="1" bestFit="1" customWidth="1"/>
    <col min="3" max="3" width="13.7109375" style="1" bestFit="1" customWidth="1"/>
    <col min="4" max="4" width="9" style="1" bestFit="1" customWidth="1"/>
    <col min="5" max="5" width="14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8"/>
      <c r="L1" s="19"/>
    </row>
    <row r="2" spans="1:12" s="14" customFormat="1" ht="79.5" customHeight="1">
      <c r="A2" s="20" t="s">
        <v>39</v>
      </c>
      <c r="B2" s="21"/>
      <c r="C2" s="21"/>
      <c r="D2" s="21"/>
      <c r="E2" s="22"/>
      <c r="F2" s="17" t="s">
        <v>54</v>
      </c>
      <c r="G2" s="18"/>
      <c r="H2" s="18"/>
      <c r="I2" s="18"/>
      <c r="J2" s="18"/>
      <c r="K2" s="18"/>
      <c r="L2" s="19"/>
    </row>
    <row r="3" spans="1:12" s="12" customFormat="1" ht="15" customHeight="1">
      <c r="A3" s="10" t="s">
        <v>40</v>
      </c>
      <c r="B3" s="10" t="s">
        <v>41</v>
      </c>
      <c r="C3" s="10" t="s">
        <v>42</v>
      </c>
      <c r="D3" s="10" t="s">
        <v>43</v>
      </c>
      <c r="E3" s="10" t="s">
        <v>51</v>
      </c>
      <c r="F3" s="10" t="s">
        <v>44</v>
      </c>
      <c r="G3" s="10" t="s">
        <v>45</v>
      </c>
      <c r="H3" s="10" t="s">
        <v>46</v>
      </c>
      <c r="I3" s="11" t="s">
        <v>47</v>
      </c>
      <c r="J3" s="11" t="s">
        <v>52</v>
      </c>
      <c r="K3" s="11" t="s">
        <v>48</v>
      </c>
      <c r="L3" s="11" t="s">
        <v>49</v>
      </c>
    </row>
    <row r="4" spans="1:12" ht="30">
      <c r="A4" s="13">
        <v>1</v>
      </c>
      <c r="B4" s="4" t="s">
        <v>1</v>
      </c>
      <c r="C4" s="4" t="s">
        <v>2</v>
      </c>
      <c r="D4" s="9" t="s">
        <v>50</v>
      </c>
      <c r="E4" s="4" t="s">
        <v>30</v>
      </c>
      <c r="F4" s="4" t="s">
        <v>3</v>
      </c>
      <c r="G4" s="4">
        <v>3</v>
      </c>
      <c r="H4" s="4">
        <v>65</v>
      </c>
      <c r="I4" s="5">
        <f>VLOOKUP(E4,[1]PANASONIC!$C$3:$E$80,3,)</f>
        <v>5.53</v>
      </c>
      <c r="J4" s="5">
        <f>VLOOKUP(E4,[1]PANASONIC!$C$3:$F$75,4,)*G4</f>
        <v>51</v>
      </c>
      <c r="K4" s="5">
        <v>35</v>
      </c>
      <c r="L4" s="5">
        <f>H4*I4+J4+K4</f>
        <v>445.45</v>
      </c>
    </row>
    <row r="5" spans="1:12" ht="30">
      <c r="A5" s="13">
        <v>2</v>
      </c>
      <c r="B5" s="4" t="s">
        <v>1</v>
      </c>
      <c r="C5" s="4" t="s">
        <v>4</v>
      </c>
      <c r="D5" s="9" t="s">
        <v>50</v>
      </c>
      <c r="E5" s="4" t="s">
        <v>31</v>
      </c>
      <c r="F5" s="4" t="s">
        <v>5</v>
      </c>
      <c r="G5" s="4">
        <v>3</v>
      </c>
      <c r="H5" s="4">
        <v>54</v>
      </c>
      <c r="I5" s="5">
        <f>VLOOKUP(E5,[1]PANASONIC!$C$3:$E$80,3,)</f>
        <v>2.06</v>
      </c>
      <c r="J5" s="5">
        <f>VLOOKUP(E5,[1]PANASONIC!$C$3:$F$75,4,)*G5</f>
        <v>24</v>
      </c>
      <c r="K5" s="5">
        <v>35</v>
      </c>
      <c r="L5" s="5">
        <f t="shared" ref="L5:L13" si="0">H5*I5+J5+K5</f>
        <v>170.24</v>
      </c>
    </row>
    <row r="6" spans="1:12" ht="30">
      <c r="A6" s="13">
        <v>3</v>
      </c>
      <c r="B6" s="4" t="s">
        <v>1</v>
      </c>
      <c r="C6" s="4" t="s">
        <v>6</v>
      </c>
      <c r="D6" s="9" t="s">
        <v>50</v>
      </c>
      <c r="E6" s="4" t="s">
        <v>32</v>
      </c>
      <c r="F6" s="4" t="s">
        <v>7</v>
      </c>
      <c r="G6" s="4">
        <v>3</v>
      </c>
      <c r="H6" s="4">
        <v>53</v>
      </c>
      <c r="I6" s="5">
        <f>VLOOKUP(E6,[1]PANASONIC!$C$3:$E$80,3,)</f>
        <v>2.44</v>
      </c>
      <c r="J6" s="5">
        <f>VLOOKUP(E6,[1]PANASONIC!$C$3:$F$75,4,)*G6</f>
        <v>51</v>
      </c>
      <c r="K6" s="5">
        <v>35</v>
      </c>
      <c r="L6" s="5">
        <f t="shared" si="0"/>
        <v>215.32</v>
      </c>
    </row>
    <row r="7" spans="1:12" ht="33.75" customHeight="1">
      <c r="A7" s="13">
        <v>4</v>
      </c>
      <c r="B7" s="4" t="s">
        <v>8</v>
      </c>
      <c r="C7" s="4" t="s">
        <v>9</v>
      </c>
      <c r="D7" s="9" t="s">
        <v>50</v>
      </c>
      <c r="E7" s="4" t="s">
        <v>33</v>
      </c>
      <c r="F7" s="4" t="s">
        <v>10</v>
      </c>
      <c r="G7" s="4">
        <v>1</v>
      </c>
      <c r="H7" s="4">
        <v>30</v>
      </c>
      <c r="I7" s="5">
        <f>VLOOKUP(E7,[1]PANASONIC!$C$3:$E$80,3,)</f>
        <v>2.06</v>
      </c>
      <c r="J7" s="5">
        <f>VLOOKUP(E7,[1]PANASONIC!$C$3:$F$75,4,)*G7</f>
        <v>8</v>
      </c>
      <c r="K7" s="5">
        <v>35</v>
      </c>
      <c r="L7" s="5">
        <f>50*I7+J7+K7</f>
        <v>146</v>
      </c>
    </row>
    <row r="8" spans="1:12" ht="30">
      <c r="A8" s="13">
        <v>5</v>
      </c>
      <c r="B8" s="4" t="s">
        <v>11</v>
      </c>
      <c r="C8" s="4" t="s">
        <v>12</v>
      </c>
      <c r="D8" s="9" t="s">
        <v>50</v>
      </c>
      <c r="E8" s="4" t="s">
        <v>34</v>
      </c>
      <c r="F8" s="4" t="s">
        <v>13</v>
      </c>
      <c r="G8" s="4">
        <v>1</v>
      </c>
      <c r="H8" s="4">
        <v>10</v>
      </c>
      <c r="I8" s="5">
        <f>VLOOKUP(E8,[1]PANASONIC!$C$3:$E$80,3,)</f>
        <v>2.06</v>
      </c>
      <c r="J8" s="5">
        <f>VLOOKUP(E8,[1]PANASONIC!$C$3:$F$75,4,)*G8</f>
        <v>8</v>
      </c>
      <c r="K8" s="5">
        <v>35</v>
      </c>
      <c r="L8" s="5">
        <f>50*I8+J8+K8</f>
        <v>146</v>
      </c>
    </row>
    <row r="9" spans="1:12" ht="30">
      <c r="A9" s="13">
        <v>6</v>
      </c>
      <c r="B9" s="4" t="s">
        <v>14</v>
      </c>
      <c r="C9" s="4" t="s">
        <v>15</v>
      </c>
      <c r="D9" s="9" t="s">
        <v>50</v>
      </c>
      <c r="E9" s="4" t="s">
        <v>35</v>
      </c>
      <c r="F9" s="4" t="s">
        <v>16</v>
      </c>
      <c r="G9" s="4">
        <v>7</v>
      </c>
      <c r="H9" s="4">
        <v>170</v>
      </c>
      <c r="I9" s="5">
        <f>VLOOKUP(E9,[1]PANASONIC!$C$3:$E$80,3,)</f>
        <v>2.06</v>
      </c>
      <c r="J9" s="5">
        <f>VLOOKUP(E9,[1]PANASONIC!$C$3:$F$75,4,)*G9</f>
        <v>56</v>
      </c>
      <c r="K9" s="5">
        <v>35</v>
      </c>
      <c r="L9" s="5">
        <f t="shared" si="0"/>
        <v>441.2</v>
      </c>
    </row>
    <row r="10" spans="1:12" ht="30">
      <c r="A10" s="13">
        <v>7</v>
      </c>
      <c r="B10" s="4" t="s">
        <v>17</v>
      </c>
      <c r="C10" s="4" t="s">
        <v>18</v>
      </c>
      <c r="D10" s="9" t="s">
        <v>50</v>
      </c>
      <c r="E10" s="6" t="s">
        <v>38</v>
      </c>
      <c r="F10" s="4" t="s">
        <v>19</v>
      </c>
      <c r="G10" s="4">
        <v>10</v>
      </c>
      <c r="H10" s="4">
        <v>220</v>
      </c>
      <c r="I10" s="5">
        <f>VLOOKUP(E10,[1]PANASONIC!$C$3:$E$80,3,)</f>
        <v>5.2</v>
      </c>
      <c r="J10" s="5">
        <f>VLOOKUP(E10,[1]PANASONIC!$C$3:$F$75,4,)*G10</f>
        <v>250</v>
      </c>
      <c r="K10" s="5">
        <v>35</v>
      </c>
      <c r="L10" s="5">
        <f t="shared" si="0"/>
        <v>1429</v>
      </c>
    </row>
    <row r="11" spans="1:12" ht="30">
      <c r="A11" s="13">
        <v>8</v>
      </c>
      <c r="B11" s="4" t="s">
        <v>20</v>
      </c>
      <c r="C11" s="4" t="s">
        <v>21</v>
      </c>
      <c r="D11" s="9" t="s">
        <v>50</v>
      </c>
      <c r="E11" s="4" t="s">
        <v>36</v>
      </c>
      <c r="F11" s="4" t="s">
        <v>22</v>
      </c>
      <c r="G11" s="4">
        <v>11</v>
      </c>
      <c r="H11" s="4">
        <v>220</v>
      </c>
      <c r="I11" s="5">
        <f>VLOOKUP(E11,[1]PANASONIC!$C$3:$E$80,3,)</f>
        <v>2.33</v>
      </c>
      <c r="J11" s="5">
        <f>VLOOKUP(E11,[1]PANASONIC!$C$3:$F$75,4,)*G11</f>
        <v>330</v>
      </c>
      <c r="K11" s="5">
        <v>35</v>
      </c>
      <c r="L11" s="5">
        <f t="shared" si="0"/>
        <v>877.6</v>
      </c>
    </row>
    <row r="12" spans="1:12" ht="30">
      <c r="A12" s="13">
        <v>9</v>
      </c>
      <c r="B12" s="4" t="s">
        <v>23</v>
      </c>
      <c r="C12" s="4" t="s">
        <v>24</v>
      </c>
      <c r="D12" s="9" t="s">
        <v>50</v>
      </c>
      <c r="E12" s="6" t="s">
        <v>38</v>
      </c>
      <c r="F12" s="4" t="s">
        <v>25</v>
      </c>
      <c r="G12" s="4">
        <v>1</v>
      </c>
      <c r="H12" s="4">
        <v>20</v>
      </c>
      <c r="I12" s="5">
        <f>VLOOKUP(E12,[1]PANASONIC!$C$3:$E$80,3,)</f>
        <v>5.2</v>
      </c>
      <c r="J12" s="5">
        <f>VLOOKUP(E12,[1]PANASONIC!$C$3:$F$75,4,)*G12</f>
        <v>25</v>
      </c>
      <c r="K12" s="5">
        <v>35</v>
      </c>
      <c r="L12" s="5">
        <f>50*I12+J12+K12</f>
        <v>320</v>
      </c>
    </row>
    <row r="13" spans="1:12" ht="30">
      <c r="A13" s="13">
        <v>10</v>
      </c>
      <c r="B13" s="4" t="s">
        <v>26</v>
      </c>
      <c r="C13" s="4" t="s">
        <v>27</v>
      </c>
      <c r="D13" s="9" t="s">
        <v>50</v>
      </c>
      <c r="E13" s="4" t="s">
        <v>37</v>
      </c>
      <c r="F13" s="4" t="s">
        <v>28</v>
      </c>
      <c r="G13" s="4">
        <v>4</v>
      </c>
      <c r="H13" s="4">
        <v>80</v>
      </c>
      <c r="I13" s="5">
        <f>VLOOKUP(E13,[1]PANASONIC!$C$3:$E$80,3,)</f>
        <v>2.06</v>
      </c>
      <c r="J13" s="5">
        <f>VLOOKUP(E13,[1]PANASONIC!$C$3:$F$75,4,)*G13</f>
        <v>32</v>
      </c>
      <c r="K13" s="5">
        <v>35</v>
      </c>
      <c r="L13" s="5">
        <f t="shared" si="0"/>
        <v>231.8</v>
      </c>
    </row>
    <row r="14" spans="1:12" s="3" customFormat="1">
      <c r="A14" s="23" t="s">
        <v>55</v>
      </c>
      <c r="B14" s="23"/>
      <c r="C14" s="23"/>
      <c r="D14" s="23"/>
      <c r="E14" s="23"/>
      <c r="F14" s="23"/>
      <c r="G14" s="23"/>
      <c r="H14" s="23"/>
      <c r="I14" s="24"/>
      <c r="J14" s="24"/>
      <c r="K14" s="24"/>
      <c r="L14" s="7">
        <f>ROUND(SUM(L4:L13),0)</f>
        <v>4423</v>
      </c>
    </row>
    <row r="15" spans="1:12" s="3" customFormat="1" ht="30" customHeight="1">
      <c r="A15" s="15" t="s">
        <v>53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</row>
    <row r="16" spans="1:12" s="3" customFormat="1" ht="30" customHeight="1">
      <c r="A16" s="15" t="s">
        <v>29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7:8">
      <c r="G17" s="8">
        <f>SUM(G4:G13)</f>
        <v>44</v>
      </c>
      <c r="H17" s="8">
        <f>SUM(H4:H13)</f>
        <v>922</v>
      </c>
    </row>
  </sheetData>
  <mergeCells count="7">
    <mergeCell ref="A15:L15"/>
    <mergeCell ref="A16:L16"/>
    <mergeCell ref="F1:L1"/>
    <mergeCell ref="F2:L2"/>
    <mergeCell ref="A2:E2"/>
    <mergeCell ref="A1:E1"/>
    <mergeCell ref="A14:K14"/>
  </mergeCells>
  <pageMargins left="0.25" right="0.1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2023-08-16T12:14:18Z</cp:lastPrinted>
  <dcterms:created xsi:type="dcterms:W3CDTF">2023-08-10T10:54:24Z</dcterms:created>
  <dcterms:modified xsi:type="dcterms:W3CDTF">2023-08-16T12:14:19Z</dcterms:modified>
</cp:coreProperties>
</file>