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Sheet1!$A$7:$M$40</definedName>
    <definedName name="_xlnm.Print_Titles" localSheetId="0">Sheet1!$1:$7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/>
  <c r="J36"/>
  <c r="H36"/>
  <c r="L36" s="1"/>
  <c r="J35"/>
  <c r="H35"/>
  <c r="L35" s="1"/>
  <c r="J34"/>
  <c r="H34"/>
  <c r="L34" s="1"/>
  <c r="J33"/>
  <c r="H33"/>
  <c r="L33" s="1"/>
  <c r="J32"/>
  <c r="H32"/>
  <c r="L32" s="1"/>
  <c r="J31"/>
  <c r="H31"/>
  <c r="L31" s="1"/>
  <c r="J30"/>
  <c r="H30"/>
  <c r="L30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J8"/>
  <c r="H8"/>
  <c r="L8" s="1"/>
  <c r="L37" l="1"/>
</calcChain>
</file>

<file path=xl/sharedStrings.xml><?xml version="1.0" encoding="utf-8"?>
<sst xmlns="http://schemas.openxmlformats.org/spreadsheetml/2006/main" count="219" uniqueCount="146">
  <si>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</si>
  <si>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</si>
  <si>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</si>
  <si>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</si>
  <si>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</si>
  <si>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</si>
  <si>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</si>
  <si>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</si>
  <si>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</si>
  <si>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</si>
  <si>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</si>
  <si>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</si>
  <si>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</si>
  <si>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</si>
  <si>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</si>
  <si>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</si>
  <si>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</si>
  <si>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</si>
  <si>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</si>
  <si>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</si>
  <si>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JAIPATNA</t>
  </si>
  <si>
    <t>DEV AGENCIES</t>
  </si>
  <si>
    <t>KENDRAPARA</t>
  </si>
  <si>
    <t>SHERGARH</t>
  </si>
  <si>
    <t>NEW AGENCY POINT</t>
  </si>
  <si>
    <t>JAGATPUR</t>
  </si>
  <si>
    <t>JAY MAA GAYATRI AGENCY</t>
  </si>
  <si>
    <t>PARADEEP</t>
  </si>
  <si>
    <t>LITIGUDA</t>
  </si>
  <si>
    <t>RAHUL TRADERS</t>
  </si>
  <si>
    <t>CUTTACK</t>
  </si>
  <si>
    <t>Thanking you for your business.
PRAGATI LOGISTICS</t>
  </si>
  <si>
    <t>MAHABAHU AGENCY</t>
  </si>
  <si>
    <t>KANDARPUR</t>
  </si>
  <si>
    <t>B N DISTRIBUTORS</t>
  </si>
  <si>
    <t>BELIAPAL</t>
  </si>
  <si>
    <t>MAHABIR AGENCY</t>
  </si>
  <si>
    <t>REDHAKHOL</t>
  </si>
  <si>
    <t>PURI</t>
  </si>
  <si>
    <t>R K ENTERPRISES</t>
  </si>
  <si>
    <t>ATTABIRA</t>
  </si>
  <si>
    <t>K P ENTERPRISES</t>
  </si>
  <si>
    <t>NARLA</t>
  </si>
  <si>
    <t>BIKASH ENTERPRISES</t>
  </si>
  <si>
    <t>SAHOO ENTERPRISES</t>
  </si>
  <si>
    <t>Kindly, verify &amp; confirm within 7 days, else GST will be filed by 20th DEC, 2024. 
GST to be paid by Consignor under Reverse Charge Mechanism(RCM) as per GST.</t>
  </si>
  <si>
    <t>BBSR</t>
  </si>
  <si>
    <t>GOLAMUNDA</t>
  </si>
  <si>
    <t>GAYATREE KIRANA STORES</t>
  </si>
  <si>
    <t>ANANDAPUR</t>
  </si>
  <si>
    <t>PATITAPABAN DISTRIBUTOR</t>
  </si>
  <si>
    <t>PRIYA AGENCY</t>
  </si>
  <si>
    <t>29/11/2024</t>
  </si>
  <si>
    <t>JA/224</t>
  </si>
  <si>
    <t>RETURN LR</t>
  </si>
  <si>
    <t>KJR</t>
  </si>
  <si>
    <t xml:space="preserve">K G S TRADING </t>
  </si>
  <si>
    <t>KANTABANJI</t>
  </si>
  <si>
    <t>ALOK TRADERS</t>
  </si>
  <si>
    <t>MONTH   : DECEMBER, 2024</t>
  </si>
  <si>
    <t>BILL DATE : 31/12/2024</t>
  </si>
  <si>
    <t>03/12/2024</t>
  </si>
  <si>
    <t>PL/BH/09256</t>
  </si>
  <si>
    <t>0882</t>
  </si>
  <si>
    <t>BOUDH</t>
  </si>
  <si>
    <t>AGRAWALLA TRADING COMPANY</t>
  </si>
  <si>
    <t>PL/BH/09258</t>
  </si>
  <si>
    <t>0886</t>
  </si>
  <si>
    <t>PL/BH/09260</t>
  </si>
  <si>
    <t>0877</t>
  </si>
  <si>
    <t>06/12/2024</t>
  </si>
  <si>
    <t>PL/BH/09398</t>
  </si>
  <si>
    <t>0892</t>
  </si>
  <si>
    <t>PL/BH/09399</t>
  </si>
  <si>
    <t>0893</t>
  </si>
  <si>
    <t xml:space="preserve">ZOYA TRADING CO </t>
  </si>
  <si>
    <t>07/12/2024</t>
  </si>
  <si>
    <t>PL/BH/09414</t>
  </si>
  <si>
    <t>0899</t>
  </si>
  <si>
    <t>10/12/2024</t>
  </si>
  <si>
    <t>PL/BH/09481</t>
  </si>
  <si>
    <t>0902</t>
  </si>
  <si>
    <t>PURUNA CUTTACK</t>
  </si>
  <si>
    <t>SAHU AGENCIES BOUDH</t>
  </si>
  <si>
    <t>14/12/2024</t>
  </si>
  <si>
    <t>PL/BH/09637</t>
  </si>
  <si>
    <t>0916</t>
  </si>
  <si>
    <t>PL/BH/09638</t>
  </si>
  <si>
    <t>PL/BH/09639</t>
  </si>
  <si>
    <t>0914</t>
  </si>
  <si>
    <t>15/12/2024</t>
  </si>
  <si>
    <t>PL/BH/09630</t>
  </si>
  <si>
    <t>0913</t>
  </si>
  <si>
    <t>17/12/2024</t>
  </si>
  <si>
    <t>PL/BH/09693</t>
  </si>
  <si>
    <t>0925</t>
  </si>
  <si>
    <t>PL/BH/09723</t>
  </si>
  <si>
    <t>0924</t>
  </si>
  <si>
    <t>19/12/2024</t>
  </si>
  <si>
    <t>PL/BH/09755</t>
  </si>
  <si>
    <t>0937</t>
  </si>
  <si>
    <t>PL/BH/09772</t>
  </si>
  <si>
    <t>0939</t>
  </si>
  <si>
    <t>20/12/2024</t>
  </si>
  <si>
    <t>PL/BH/09795</t>
  </si>
  <si>
    <t>0943</t>
  </si>
  <si>
    <t>21/12/2024</t>
  </si>
  <si>
    <t>PL/BH/09812</t>
  </si>
  <si>
    <t>0957</t>
  </si>
  <si>
    <t>25/12/2024</t>
  </si>
  <si>
    <t>PL/BH/09914</t>
  </si>
  <si>
    <t>0961</t>
  </si>
  <si>
    <t>BALUGAON</t>
  </si>
  <si>
    <t>DEEPAK ENTERPRISES</t>
  </si>
  <si>
    <t>PL/BH/09930</t>
  </si>
  <si>
    <t>0966</t>
  </si>
  <si>
    <t>30/12/2024</t>
  </si>
  <si>
    <t>PL/BH/10063</t>
  </si>
  <si>
    <t>0976</t>
  </si>
  <si>
    <t>PL/BH/10064</t>
  </si>
  <si>
    <t>0978</t>
  </si>
  <si>
    <t>PL/BH/10091</t>
  </si>
  <si>
    <t>0990</t>
  </si>
  <si>
    <t>MAIDALPUR</t>
  </si>
  <si>
    <t>JAI JINENDRA TRADERS</t>
  </si>
  <si>
    <t>PL/BH/10092</t>
  </si>
  <si>
    <t>0989</t>
  </si>
  <si>
    <t>PL/BH/10093</t>
  </si>
  <si>
    <t>0984</t>
  </si>
  <si>
    <t>ABHAYA ENTERPRISERS</t>
  </si>
  <si>
    <t>PL/BH/10094</t>
  </si>
  <si>
    <t>0982</t>
  </si>
  <si>
    <t>BARIPADA</t>
  </si>
  <si>
    <t>OM AGENCY</t>
  </si>
  <si>
    <t>PL/BH/10095</t>
  </si>
  <si>
    <t>0985</t>
  </si>
  <si>
    <t>PL/BH/10096</t>
  </si>
  <si>
    <t>0988</t>
  </si>
  <si>
    <t>31/12/2024</t>
  </si>
  <si>
    <t>PL/BH/10118</t>
  </si>
  <si>
    <t>0999</t>
  </si>
  <si>
    <t>PL/BH/10119</t>
  </si>
  <si>
    <t>1002</t>
  </si>
  <si>
    <t>(RUPEES THIRTY ONE THOUSAND SIX HUNDRED NINETY FOUR ONLY)</t>
  </si>
  <si>
    <t>BILL NO.   :  30278</t>
  </si>
  <si>
    <t>0918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</si>
</sst>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0" borderId="1" xfId="0" applyNumberFormat="1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0" fillId="0" borderId="1" xfId="0" applyNumberFormat="1" applyBorder="1"/>
    <xf numFmtId="0" fontId="0" fillId="0" borderId="2" xfId="0" applyNumberFormat="1" applyFont="1" applyBorder="1"/>
    <xf numFmtId="0" fontId="0" fillId="0" borderId="2" xfId="0" applyNumberFormat="1" applyBorder="1"/>
    <xf numFmtId="0" fontId="8" fillId="0" borderId="0" xfId="0" applyNumberFormat="1" applyFont="1" applyAlignment="1">
      <alignment horizontal="right" vertic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1" xfId="0" applyNumberFormat="1" applyFont="1" applyBorder="1" applyAlignment="1">
      <alignment horizontal="right" vertical="center"/>
    </xf>
    <xf numFmtId="0" fontId="0" fillId="0" borderId="1" xfId="0" quotePrefix="1" applyNumberFormat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9" zoomScale="130" zoomScaleNormal="130" workbookViewId="0">
      <selection activeCell="P39" sqref="P39"/>
    </sheetView>
  </sheetViews>
  <sheetFormatPr defaultRowHeight="15" customHeight="1"/>
  <cols>
    <col min="1" max="1" width="4.28515625" style="16" customWidth="1"/>
    <col min="2" max="2" width="11.28515625" style="15" bestFit="1" customWidth="1"/>
    <col min="3" max="3" width="12.7109375" style="16" bestFit="1" customWidth="1"/>
    <col min="4" max="4" width="8.5703125" style="17" customWidth="1"/>
    <col min="5" max="5" width="6.5703125" style="17" bestFit="1" customWidth="1"/>
    <col min="6" max="6" width="17.85546875" style="16" bestFit="1" customWidth="1"/>
    <col min="7" max="7" width="5.42578125" style="16" bestFit="1" customWidth="1"/>
    <col min="8" max="8" width="7" style="18" customWidth="1"/>
    <col min="9" max="9" width="7.42578125" style="14" customWidth="1"/>
    <col min="10" max="10" width="7.5703125" style="14" customWidth="1"/>
    <col min="11" max="11" width="6.5703125" style="14" bestFit="1" customWidth="1"/>
    <col min="12" max="12" width="9.28515625" style="19" bestFit="1" customWidth="1"/>
    <col min="13" max="13" width="35.5703125" style="14" bestFit="1" customWidth="1"/>
    <col min="14" max="16384" width="9.140625" style="14"/>
  </cols>
  <sheetData>
    <row r="1" spans="1:13" s="4" customFormat="1" ht="14.1" customHeight="1">
      <c r="A1" s="1" t="s">
        <v>9</v>
      </c>
      <c r="B1" s="5"/>
      <c r="C1" s="6"/>
      <c r="D1" s="7"/>
      <c r="E1" s="7"/>
      <c r="I1" s="8" t="s">
        <v>59</v>
      </c>
    </row>
    <row r="2" spans="1:13" s="4" customFormat="1" ht="14.1" customHeight="1">
      <c r="A2" s="2" t="s">
        <v>10</v>
      </c>
      <c r="B2" s="9"/>
      <c r="C2" s="10"/>
      <c r="D2" s="7"/>
      <c r="E2" s="7"/>
      <c r="I2" s="8" t="s">
        <v>144</v>
      </c>
    </row>
    <row r="3" spans="1:13" s="4" customFormat="1" ht="14.1" customHeight="1">
      <c r="A3" s="3" t="s">
        <v>8</v>
      </c>
      <c r="B3" s="11"/>
      <c r="C3" s="12"/>
      <c r="D3" s="7"/>
      <c r="E3" s="7"/>
      <c r="I3" s="8" t="s">
        <v>60</v>
      </c>
    </row>
    <row r="4" spans="1:13" s="4" customFormat="1" ht="14.1" customHeight="1">
      <c r="A4" s="3" t="s">
        <v>11</v>
      </c>
      <c r="B4" s="11"/>
      <c r="C4" s="12"/>
      <c r="D4" s="7"/>
      <c r="E4" s="7"/>
      <c r="I4" s="8" t="s">
        <v>1</v>
      </c>
    </row>
    <row r="5" spans="1:13" s="4" customFormat="1" ht="14.1" customHeight="1">
      <c r="A5" s="1" t="s">
        <v>12</v>
      </c>
      <c r="B5" s="11"/>
      <c r="C5" s="12"/>
      <c r="D5" s="7"/>
      <c r="E5" s="7"/>
      <c r="I5" s="13" t="s">
        <v>2</v>
      </c>
    </row>
    <row r="6" spans="1:13" s="4" customFormat="1" ht="15" customHeight="1">
      <c r="A6" s="6"/>
      <c r="B6" s="11"/>
      <c r="C6" s="12"/>
      <c r="D6" s="7"/>
      <c r="E6" s="7"/>
      <c r="F6" s="10"/>
      <c r="G6" s="10"/>
      <c r="H6" s="6"/>
    </row>
    <row r="7" spans="1:13" s="20" customFormat="1" ht="15" customHeight="1">
      <c r="A7" s="21" t="s">
        <v>14</v>
      </c>
      <c r="B7" s="21" t="s">
        <v>0</v>
      </c>
      <c r="C7" s="21" t="s">
        <v>3</v>
      </c>
      <c r="D7" s="21" t="s">
        <v>17</v>
      </c>
      <c r="E7" s="21" t="s">
        <v>15</v>
      </c>
      <c r="F7" s="22" t="s">
        <v>18</v>
      </c>
      <c r="G7" s="21" t="s">
        <v>4</v>
      </c>
      <c r="H7" s="23" t="s">
        <v>5</v>
      </c>
      <c r="I7" s="23" t="s">
        <v>16</v>
      </c>
      <c r="J7" s="23" t="s">
        <v>13</v>
      </c>
      <c r="K7" s="23" t="s">
        <v>6</v>
      </c>
      <c r="L7" s="23" t="s">
        <v>7</v>
      </c>
      <c r="M7" s="21" t="s">
        <v>19</v>
      </c>
    </row>
    <row r="8" spans="1:13" s="20" customFormat="1" ht="15" customHeight="1">
      <c r="A8" s="28">
        <v>1</v>
      </c>
      <c r="B8" s="29" t="s">
        <v>61</v>
      </c>
      <c r="C8" s="29" t="s">
        <v>62</v>
      </c>
      <c r="D8" s="29" t="s">
        <v>63</v>
      </c>
      <c r="E8" s="33" t="s">
        <v>46</v>
      </c>
      <c r="F8" s="40" t="s">
        <v>64</v>
      </c>
      <c r="G8" s="29">
        <v>18</v>
      </c>
      <c r="H8" s="30">
        <f>VLOOKUP(F8,'[1]USHODAYA '!$C$4:$D$129,2,FALSE)</f>
        <v>33</v>
      </c>
      <c r="I8" s="30">
        <v>0</v>
      </c>
      <c r="J8" s="30">
        <f t="shared" ref="J8:J36" si="0">G8*5</f>
        <v>90</v>
      </c>
      <c r="K8" s="30">
        <v>30</v>
      </c>
      <c r="L8" s="30">
        <f t="shared" ref="L8:L36" si="1">G8*H8+I8+J8+K8</f>
        <v>714</v>
      </c>
      <c r="M8" s="41" t="s">
        <v>65</v>
      </c>
    </row>
    <row r="9" spans="1:13" s="20" customFormat="1" ht="15" customHeight="1">
      <c r="A9" s="28">
        <v>2</v>
      </c>
      <c r="B9" s="29" t="s">
        <v>61</v>
      </c>
      <c r="C9" s="29" t="s">
        <v>66</v>
      </c>
      <c r="D9" s="29" t="s">
        <v>67</v>
      </c>
      <c r="E9" s="33" t="s">
        <v>46</v>
      </c>
      <c r="F9" s="40" t="s">
        <v>40</v>
      </c>
      <c r="G9" s="29">
        <v>22</v>
      </c>
      <c r="H9" s="30">
        <f>VLOOKUP(F9,'[1]USHODAYA '!$C$4:$D$129,2,FALSE)</f>
        <v>47</v>
      </c>
      <c r="I9" s="30">
        <v>0</v>
      </c>
      <c r="J9" s="30">
        <f t="shared" si="0"/>
        <v>110</v>
      </c>
      <c r="K9" s="30">
        <v>30</v>
      </c>
      <c r="L9" s="30">
        <f t="shared" si="1"/>
        <v>1174</v>
      </c>
      <c r="M9" s="41" t="s">
        <v>41</v>
      </c>
    </row>
    <row r="10" spans="1:13" s="20" customFormat="1" ht="15" customHeight="1">
      <c r="A10" s="28">
        <v>3</v>
      </c>
      <c r="B10" s="29" t="s">
        <v>61</v>
      </c>
      <c r="C10" s="29" t="s">
        <v>68</v>
      </c>
      <c r="D10" s="29" t="s">
        <v>69</v>
      </c>
      <c r="E10" s="33" t="s">
        <v>46</v>
      </c>
      <c r="F10" s="40" t="s">
        <v>27</v>
      </c>
      <c r="G10" s="29">
        <v>40</v>
      </c>
      <c r="H10" s="30">
        <f>VLOOKUP(F10,'[1]USHODAYA '!$C$4:$D$129,2,FALSE)</f>
        <v>28</v>
      </c>
      <c r="I10" s="30">
        <v>0</v>
      </c>
      <c r="J10" s="30">
        <f t="shared" si="0"/>
        <v>200</v>
      </c>
      <c r="K10" s="30">
        <v>30</v>
      </c>
      <c r="L10" s="30">
        <f t="shared" si="1"/>
        <v>1350</v>
      </c>
      <c r="M10" s="41" t="s">
        <v>32</v>
      </c>
    </row>
    <row r="11" spans="1:13" s="20" customFormat="1" ht="15" customHeight="1">
      <c r="A11" s="28">
        <v>4</v>
      </c>
      <c r="B11" s="29" t="s">
        <v>70</v>
      </c>
      <c r="C11" s="29" t="s">
        <v>71</v>
      </c>
      <c r="D11" s="29" t="s">
        <v>72</v>
      </c>
      <c r="E11" s="33" t="s">
        <v>46</v>
      </c>
      <c r="F11" s="40" t="s">
        <v>47</v>
      </c>
      <c r="G11" s="29">
        <v>20</v>
      </c>
      <c r="H11" s="30">
        <f>VLOOKUP(F11,'[1]USHODAYA '!$C$4:$D$129,2,FALSE)</f>
        <v>55</v>
      </c>
      <c r="I11" s="30">
        <v>0</v>
      </c>
      <c r="J11" s="30">
        <f t="shared" si="0"/>
        <v>100</v>
      </c>
      <c r="K11" s="30">
        <v>30</v>
      </c>
      <c r="L11" s="30">
        <f t="shared" si="1"/>
        <v>1230</v>
      </c>
      <c r="M11" s="41" t="s">
        <v>48</v>
      </c>
    </row>
    <row r="12" spans="1:13" s="20" customFormat="1" ht="15" customHeight="1">
      <c r="A12" s="28">
        <v>5</v>
      </c>
      <c r="B12" s="29" t="s">
        <v>70</v>
      </c>
      <c r="C12" s="29" t="s">
        <v>73</v>
      </c>
      <c r="D12" s="29" t="s">
        <v>74</v>
      </c>
      <c r="E12" s="33" t="s">
        <v>46</v>
      </c>
      <c r="F12" s="40" t="s">
        <v>22</v>
      </c>
      <c r="G12" s="29">
        <v>18</v>
      </c>
      <c r="H12" s="30">
        <f>VLOOKUP(F12,'[1]USHODAYA '!$C$4:$D$129,2,FALSE)</f>
        <v>28</v>
      </c>
      <c r="I12" s="30">
        <v>0</v>
      </c>
      <c r="J12" s="30">
        <f t="shared" si="0"/>
        <v>90</v>
      </c>
      <c r="K12" s="30">
        <v>30</v>
      </c>
      <c r="L12" s="30">
        <f t="shared" si="1"/>
        <v>624</v>
      </c>
      <c r="M12" s="41" t="s">
        <v>75</v>
      </c>
    </row>
    <row r="13" spans="1:13" s="20" customFormat="1" ht="15" customHeight="1">
      <c r="A13" s="28">
        <v>6</v>
      </c>
      <c r="B13" s="29" t="s">
        <v>76</v>
      </c>
      <c r="C13" s="29" t="s">
        <v>77</v>
      </c>
      <c r="D13" s="29" t="s">
        <v>78</v>
      </c>
      <c r="E13" s="33" t="s">
        <v>46</v>
      </c>
      <c r="F13" s="40" t="s">
        <v>22</v>
      </c>
      <c r="G13" s="29">
        <v>23</v>
      </c>
      <c r="H13" s="30">
        <f>VLOOKUP(F13,'[1]USHODAYA '!$C$4:$D$129,2,FALSE)</f>
        <v>28</v>
      </c>
      <c r="I13" s="30">
        <v>0</v>
      </c>
      <c r="J13" s="30">
        <f t="shared" si="0"/>
        <v>115</v>
      </c>
      <c r="K13" s="30">
        <v>30</v>
      </c>
      <c r="L13" s="30">
        <f t="shared" si="1"/>
        <v>789</v>
      </c>
      <c r="M13" s="41" t="s">
        <v>51</v>
      </c>
    </row>
    <row r="14" spans="1:13" s="20" customFormat="1" ht="15" customHeight="1">
      <c r="A14" s="28">
        <v>7</v>
      </c>
      <c r="B14" s="29" t="s">
        <v>79</v>
      </c>
      <c r="C14" s="29" t="s">
        <v>80</v>
      </c>
      <c r="D14" s="29" t="s">
        <v>81</v>
      </c>
      <c r="E14" s="33" t="s">
        <v>46</v>
      </c>
      <c r="F14" s="40" t="s">
        <v>82</v>
      </c>
      <c r="G14" s="29">
        <v>11</v>
      </c>
      <c r="H14" s="30">
        <f>VLOOKUP(F14,'[1]USHODAYA '!$C$4:$D$129,2,FALSE)</f>
        <v>33</v>
      </c>
      <c r="I14" s="30">
        <v>0</v>
      </c>
      <c r="J14" s="30">
        <f t="shared" si="0"/>
        <v>55</v>
      </c>
      <c r="K14" s="30">
        <v>30</v>
      </c>
      <c r="L14" s="30">
        <f t="shared" si="1"/>
        <v>448</v>
      </c>
      <c r="M14" s="41" t="s">
        <v>83</v>
      </c>
    </row>
    <row r="15" spans="1:13" s="20" customFormat="1" ht="15" customHeight="1">
      <c r="A15" s="28">
        <v>8</v>
      </c>
      <c r="B15" s="29" t="s">
        <v>84</v>
      </c>
      <c r="C15" s="29" t="s">
        <v>85</v>
      </c>
      <c r="D15" s="51" t="s">
        <v>145</v>
      </c>
      <c r="E15" s="33" t="s">
        <v>46</v>
      </c>
      <c r="F15" s="40" t="s">
        <v>42</v>
      </c>
      <c r="G15" s="29">
        <v>16</v>
      </c>
      <c r="H15" s="30">
        <f>VLOOKUP(F15,'[1]USHODAYA '!$C$4:$D$129,2,FALSE)</f>
        <v>66</v>
      </c>
      <c r="I15" s="30">
        <v>0</v>
      </c>
      <c r="J15" s="30">
        <f t="shared" si="0"/>
        <v>80</v>
      </c>
      <c r="K15" s="30">
        <v>30</v>
      </c>
      <c r="L15" s="30">
        <f t="shared" si="1"/>
        <v>1166</v>
      </c>
      <c r="M15" s="41" t="s">
        <v>43</v>
      </c>
    </row>
    <row r="16" spans="1:13" s="20" customFormat="1" ht="15" customHeight="1">
      <c r="A16" s="28">
        <v>9</v>
      </c>
      <c r="B16" s="29" t="s">
        <v>84</v>
      </c>
      <c r="C16" s="29" t="s">
        <v>87</v>
      </c>
      <c r="D16" s="29" t="s">
        <v>86</v>
      </c>
      <c r="E16" s="33" t="s">
        <v>46</v>
      </c>
      <c r="F16" s="40" t="s">
        <v>57</v>
      </c>
      <c r="G16" s="29">
        <v>7</v>
      </c>
      <c r="H16" s="30">
        <f>VLOOKUP(F16,'[1]USHODAYA '!$C$4:$D$129,2,FALSE)</f>
        <v>38</v>
      </c>
      <c r="I16" s="30">
        <v>0</v>
      </c>
      <c r="J16" s="30">
        <f t="shared" si="0"/>
        <v>35</v>
      </c>
      <c r="K16" s="30">
        <v>30</v>
      </c>
      <c r="L16" s="30">
        <f t="shared" si="1"/>
        <v>331</v>
      </c>
      <c r="M16" s="41" t="s">
        <v>58</v>
      </c>
    </row>
    <row r="17" spans="1:13" s="20" customFormat="1" ht="15" customHeight="1">
      <c r="A17" s="28">
        <v>10</v>
      </c>
      <c r="B17" s="29" t="s">
        <v>84</v>
      </c>
      <c r="C17" s="29" t="s">
        <v>88</v>
      </c>
      <c r="D17" s="29" t="s">
        <v>89</v>
      </c>
      <c r="E17" s="33" t="s">
        <v>46</v>
      </c>
      <c r="F17" s="40" t="s">
        <v>23</v>
      </c>
      <c r="G17" s="29">
        <v>16</v>
      </c>
      <c r="H17" s="30">
        <f>VLOOKUP(F17,'[1]USHODAYA '!$C$4:$D$129,2,FALSE)</f>
        <v>48</v>
      </c>
      <c r="I17" s="30">
        <v>0</v>
      </c>
      <c r="J17" s="30">
        <f t="shared" si="0"/>
        <v>80</v>
      </c>
      <c r="K17" s="30">
        <v>30</v>
      </c>
      <c r="L17" s="30">
        <f t="shared" si="1"/>
        <v>878</v>
      </c>
      <c r="M17" s="41" t="s">
        <v>24</v>
      </c>
    </row>
    <row r="18" spans="1:13" s="20" customFormat="1" ht="15" customHeight="1">
      <c r="A18" s="28">
        <v>11</v>
      </c>
      <c r="B18" s="29" t="s">
        <v>90</v>
      </c>
      <c r="C18" s="29" t="s">
        <v>91</v>
      </c>
      <c r="D18" s="29" t="s">
        <v>92</v>
      </c>
      <c r="E18" s="33" t="s">
        <v>46</v>
      </c>
      <c r="F18" s="40" t="s">
        <v>64</v>
      </c>
      <c r="G18" s="29">
        <v>21</v>
      </c>
      <c r="H18" s="30">
        <f>VLOOKUP(F18,'[1]USHODAYA '!$C$4:$D$129,2,FALSE)</f>
        <v>33</v>
      </c>
      <c r="I18" s="30">
        <v>0</v>
      </c>
      <c r="J18" s="30">
        <f t="shared" si="0"/>
        <v>105</v>
      </c>
      <c r="K18" s="30">
        <v>30</v>
      </c>
      <c r="L18" s="30">
        <f t="shared" si="1"/>
        <v>828</v>
      </c>
      <c r="M18" s="41" t="s">
        <v>65</v>
      </c>
    </row>
    <row r="19" spans="1:13" s="20" customFormat="1" ht="15" customHeight="1">
      <c r="A19" s="28">
        <v>12</v>
      </c>
      <c r="B19" s="29" t="s">
        <v>93</v>
      </c>
      <c r="C19" s="29" t="s">
        <v>94</v>
      </c>
      <c r="D19" s="29" t="s">
        <v>95</v>
      </c>
      <c r="E19" s="33" t="s">
        <v>46</v>
      </c>
      <c r="F19" s="40" t="s">
        <v>20</v>
      </c>
      <c r="G19" s="29">
        <v>51</v>
      </c>
      <c r="H19" s="30">
        <f>VLOOKUP(F19,'[1]USHODAYA '!$C$4:$D$129,2,FALSE)</f>
        <v>45</v>
      </c>
      <c r="I19" s="30">
        <v>0</v>
      </c>
      <c r="J19" s="30">
        <f t="shared" si="0"/>
        <v>255</v>
      </c>
      <c r="K19" s="30">
        <v>30</v>
      </c>
      <c r="L19" s="30">
        <f t="shared" si="1"/>
        <v>2580</v>
      </c>
      <c r="M19" s="41" t="s">
        <v>21</v>
      </c>
    </row>
    <row r="20" spans="1:13" s="20" customFormat="1" ht="15" customHeight="1">
      <c r="A20" s="28">
        <v>13</v>
      </c>
      <c r="B20" s="29" t="s">
        <v>93</v>
      </c>
      <c r="C20" s="29" t="s">
        <v>96</v>
      </c>
      <c r="D20" s="29" t="s">
        <v>97</v>
      </c>
      <c r="E20" s="33" t="s">
        <v>46</v>
      </c>
      <c r="F20" s="40" t="s">
        <v>38</v>
      </c>
      <c r="G20" s="29">
        <v>51</v>
      </c>
      <c r="H20" s="30">
        <f>VLOOKUP(F20,'[1]USHODAYA '!$C$4:$D$129,2,FALSE)</f>
        <v>21</v>
      </c>
      <c r="I20" s="30">
        <v>0</v>
      </c>
      <c r="J20" s="30">
        <f t="shared" si="0"/>
        <v>255</v>
      </c>
      <c r="K20" s="30">
        <v>30</v>
      </c>
      <c r="L20" s="30">
        <f t="shared" si="1"/>
        <v>1356</v>
      </c>
      <c r="M20" s="41" t="s">
        <v>39</v>
      </c>
    </row>
    <row r="21" spans="1:13" s="20" customFormat="1" ht="15" customHeight="1">
      <c r="A21" s="28">
        <v>14</v>
      </c>
      <c r="B21" s="29" t="s">
        <v>98</v>
      </c>
      <c r="C21" s="29" t="s">
        <v>99</v>
      </c>
      <c r="D21" s="29" t="s">
        <v>100</v>
      </c>
      <c r="E21" s="33" t="s">
        <v>46</v>
      </c>
      <c r="F21" s="40" t="s">
        <v>28</v>
      </c>
      <c r="G21" s="29">
        <v>24</v>
      </c>
      <c r="H21" s="30">
        <f>VLOOKUP(F21,'[1]USHODAYA '!$C$4:$D$129,2,FALSE)</f>
        <v>43</v>
      </c>
      <c r="I21" s="30">
        <v>0</v>
      </c>
      <c r="J21" s="30">
        <f t="shared" si="0"/>
        <v>120</v>
      </c>
      <c r="K21" s="30">
        <v>30</v>
      </c>
      <c r="L21" s="30">
        <f t="shared" si="1"/>
        <v>1182</v>
      </c>
      <c r="M21" s="41" t="s">
        <v>29</v>
      </c>
    </row>
    <row r="22" spans="1:13" s="20" customFormat="1" ht="15" customHeight="1">
      <c r="A22" s="28">
        <v>15</v>
      </c>
      <c r="B22" s="29" t="s">
        <v>98</v>
      </c>
      <c r="C22" s="29" t="s">
        <v>101</v>
      </c>
      <c r="D22" s="29" t="s">
        <v>102</v>
      </c>
      <c r="E22" s="33" t="s">
        <v>46</v>
      </c>
      <c r="F22" s="40" t="s">
        <v>27</v>
      </c>
      <c r="G22" s="29">
        <v>14</v>
      </c>
      <c r="H22" s="30">
        <f>VLOOKUP(F22,'[1]USHODAYA '!$C$4:$D$129,2,FALSE)</f>
        <v>28</v>
      </c>
      <c r="I22" s="30">
        <v>0</v>
      </c>
      <c r="J22" s="30">
        <f t="shared" si="0"/>
        <v>70</v>
      </c>
      <c r="K22" s="30">
        <v>30</v>
      </c>
      <c r="L22" s="30">
        <f t="shared" si="1"/>
        <v>492</v>
      </c>
      <c r="M22" s="41" t="s">
        <v>32</v>
      </c>
    </row>
    <row r="23" spans="1:13" s="20" customFormat="1" ht="15" customHeight="1">
      <c r="A23" s="28">
        <v>16</v>
      </c>
      <c r="B23" s="29" t="s">
        <v>103</v>
      </c>
      <c r="C23" s="29" t="s">
        <v>104</v>
      </c>
      <c r="D23" s="29" t="s">
        <v>105</v>
      </c>
      <c r="E23" s="33" t="s">
        <v>46</v>
      </c>
      <c r="F23" s="40" t="s">
        <v>22</v>
      </c>
      <c r="G23" s="29">
        <v>18</v>
      </c>
      <c r="H23" s="30">
        <f>VLOOKUP(F23,'[1]USHODAYA '!$C$4:$D$129,2,FALSE)</f>
        <v>28</v>
      </c>
      <c r="I23" s="30">
        <v>0</v>
      </c>
      <c r="J23" s="30">
        <f t="shared" si="0"/>
        <v>90</v>
      </c>
      <c r="K23" s="30">
        <v>30</v>
      </c>
      <c r="L23" s="30">
        <f t="shared" si="1"/>
        <v>624</v>
      </c>
      <c r="M23" s="41" t="s">
        <v>75</v>
      </c>
    </row>
    <row r="24" spans="1:13" s="20" customFormat="1" ht="15" customHeight="1">
      <c r="A24" s="28">
        <v>17</v>
      </c>
      <c r="B24" s="29" t="s">
        <v>106</v>
      </c>
      <c r="C24" s="29" t="s">
        <v>107</v>
      </c>
      <c r="D24" s="29" t="s">
        <v>108</v>
      </c>
      <c r="E24" s="33" t="s">
        <v>46</v>
      </c>
      <c r="F24" s="40" t="s">
        <v>37</v>
      </c>
      <c r="G24" s="29">
        <v>16</v>
      </c>
      <c r="H24" s="30">
        <f>VLOOKUP(F24,'[1]USHODAYA '!$C$4:$D$129,2,FALSE)</f>
        <v>39</v>
      </c>
      <c r="I24" s="30">
        <v>0</v>
      </c>
      <c r="J24" s="30">
        <f t="shared" si="0"/>
        <v>80</v>
      </c>
      <c r="K24" s="30">
        <v>30</v>
      </c>
      <c r="L24" s="30">
        <f t="shared" si="1"/>
        <v>734</v>
      </c>
      <c r="M24" s="42" t="s">
        <v>44</v>
      </c>
    </row>
    <row r="25" spans="1:13" s="20" customFormat="1" ht="15" customHeight="1">
      <c r="A25" s="28">
        <v>18</v>
      </c>
      <c r="B25" s="29" t="s">
        <v>109</v>
      </c>
      <c r="C25" s="29" t="s">
        <v>110</v>
      </c>
      <c r="D25" s="29" t="s">
        <v>111</v>
      </c>
      <c r="E25" s="33" t="s">
        <v>46</v>
      </c>
      <c r="F25" s="40" t="s">
        <v>112</v>
      </c>
      <c r="G25" s="29">
        <v>16</v>
      </c>
      <c r="H25" s="30">
        <f>VLOOKUP(F25,'[1]USHODAYA '!$C$4:$D$129,2,FALSE)</f>
        <v>22</v>
      </c>
      <c r="I25" s="30">
        <v>0</v>
      </c>
      <c r="J25" s="30">
        <f t="shared" si="0"/>
        <v>80</v>
      </c>
      <c r="K25" s="30">
        <v>30</v>
      </c>
      <c r="L25" s="30">
        <f t="shared" si="1"/>
        <v>462</v>
      </c>
      <c r="M25" s="41" t="s">
        <v>113</v>
      </c>
    </row>
    <row r="26" spans="1:13" s="20" customFormat="1" ht="15" customHeight="1">
      <c r="A26" s="28">
        <v>19</v>
      </c>
      <c r="B26" s="29" t="s">
        <v>109</v>
      </c>
      <c r="C26" s="29" t="s">
        <v>114</v>
      </c>
      <c r="D26" s="29" t="s">
        <v>115</v>
      </c>
      <c r="E26" s="33" t="s">
        <v>46</v>
      </c>
      <c r="F26" s="40" t="s">
        <v>35</v>
      </c>
      <c r="G26" s="29">
        <v>139</v>
      </c>
      <c r="H26" s="30">
        <f>VLOOKUP(F26,'[1]USHODAYA '!$C$4:$D$129,2,FALSE)</f>
        <v>28</v>
      </c>
      <c r="I26" s="30">
        <v>0</v>
      </c>
      <c r="J26" s="30">
        <f t="shared" si="0"/>
        <v>695</v>
      </c>
      <c r="K26" s="30">
        <v>30</v>
      </c>
      <c r="L26" s="30">
        <f t="shared" si="1"/>
        <v>4617</v>
      </c>
      <c r="M26" s="41" t="s">
        <v>36</v>
      </c>
    </row>
    <row r="27" spans="1:13" s="20" customFormat="1" ht="15" customHeight="1">
      <c r="A27" s="28">
        <v>20</v>
      </c>
      <c r="B27" s="29" t="s">
        <v>116</v>
      </c>
      <c r="C27" s="29" t="s">
        <v>117</v>
      </c>
      <c r="D27" s="29" t="s">
        <v>118</v>
      </c>
      <c r="E27" s="33" t="s">
        <v>46</v>
      </c>
      <c r="F27" s="40" t="s">
        <v>49</v>
      </c>
      <c r="G27" s="29">
        <v>25</v>
      </c>
      <c r="H27" s="30">
        <f>VLOOKUP(F27,'[1]USHODAYA '!$C$4:$D$129,2,FALSE)</f>
        <v>37</v>
      </c>
      <c r="I27" s="30">
        <v>0</v>
      </c>
      <c r="J27" s="30">
        <f t="shared" si="0"/>
        <v>125</v>
      </c>
      <c r="K27" s="30">
        <v>30</v>
      </c>
      <c r="L27" s="30">
        <f t="shared" si="1"/>
        <v>1080</v>
      </c>
      <c r="M27" s="41" t="s">
        <v>50</v>
      </c>
    </row>
    <row r="28" spans="1:13" s="20" customFormat="1" ht="15" customHeight="1">
      <c r="A28" s="28">
        <v>21</v>
      </c>
      <c r="B28" s="29" t="s">
        <v>116</v>
      </c>
      <c r="C28" s="29" t="s">
        <v>119</v>
      </c>
      <c r="D28" s="29" t="s">
        <v>120</v>
      </c>
      <c r="E28" s="33" t="s">
        <v>46</v>
      </c>
      <c r="F28" s="40" t="s">
        <v>33</v>
      </c>
      <c r="G28" s="29">
        <v>28</v>
      </c>
      <c r="H28" s="30">
        <f>VLOOKUP(F28,'[1]USHODAYA '!$C$4:$D$129,2,FALSE)</f>
        <v>23</v>
      </c>
      <c r="I28" s="30">
        <v>0</v>
      </c>
      <c r="J28" s="30">
        <f t="shared" si="0"/>
        <v>140</v>
      </c>
      <c r="K28" s="30">
        <v>30</v>
      </c>
      <c r="L28" s="30">
        <f t="shared" si="1"/>
        <v>814</v>
      </c>
      <c r="M28" s="41" t="s">
        <v>34</v>
      </c>
    </row>
    <row r="29" spans="1:13" s="20" customFormat="1" ht="15" customHeight="1">
      <c r="A29" s="28">
        <v>22</v>
      </c>
      <c r="B29" s="29" t="s">
        <v>116</v>
      </c>
      <c r="C29" s="29" t="s">
        <v>121</v>
      </c>
      <c r="D29" s="29" t="s">
        <v>122</v>
      </c>
      <c r="E29" s="33" t="s">
        <v>46</v>
      </c>
      <c r="F29" s="40" t="s">
        <v>123</v>
      </c>
      <c r="G29" s="29">
        <v>10</v>
      </c>
      <c r="H29" s="30">
        <f>VLOOKUP(F29,'[1]USHODAYA '!$C$4:$D$129,2,FALSE)</f>
        <v>70</v>
      </c>
      <c r="I29" s="30">
        <v>0</v>
      </c>
      <c r="J29" s="30">
        <f t="shared" si="0"/>
        <v>50</v>
      </c>
      <c r="K29" s="30">
        <v>30</v>
      </c>
      <c r="L29" s="30">
        <f t="shared" si="1"/>
        <v>780</v>
      </c>
      <c r="M29" s="41" t="s">
        <v>124</v>
      </c>
    </row>
    <row r="30" spans="1:13" s="20" customFormat="1" ht="15" customHeight="1">
      <c r="A30" s="28">
        <v>23</v>
      </c>
      <c r="B30" s="29" t="s">
        <v>116</v>
      </c>
      <c r="C30" s="29" t="s">
        <v>125</v>
      </c>
      <c r="D30" s="29" t="s">
        <v>126</v>
      </c>
      <c r="E30" s="33" t="s">
        <v>46</v>
      </c>
      <c r="F30" s="40" t="s">
        <v>20</v>
      </c>
      <c r="G30" s="29">
        <v>45</v>
      </c>
      <c r="H30" s="30">
        <f>VLOOKUP(F30,'[1]USHODAYA '!$C$4:$D$129,2,FALSE)</f>
        <v>45</v>
      </c>
      <c r="I30" s="30">
        <v>0</v>
      </c>
      <c r="J30" s="30">
        <f t="shared" si="0"/>
        <v>225</v>
      </c>
      <c r="K30" s="30">
        <v>30</v>
      </c>
      <c r="L30" s="30">
        <f t="shared" si="1"/>
        <v>2280</v>
      </c>
      <c r="M30" s="41" t="s">
        <v>21</v>
      </c>
    </row>
    <row r="31" spans="1:13" s="20" customFormat="1" ht="15" customHeight="1">
      <c r="A31" s="28">
        <v>24</v>
      </c>
      <c r="B31" s="29" t="s">
        <v>116</v>
      </c>
      <c r="C31" s="29" t="s">
        <v>127</v>
      </c>
      <c r="D31" s="29" t="s">
        <v>128</v>
      </c>
      <c r="E31" s="33" t="s">
        <v>46</v>
      </c>
      <c r="F31" s="40" t="s">
        <v>22</v>
      </c>
      <c r="G31" s="29">
        <v>13</v>
      </c>
      <c r="H31" s="30">
        <f>VLOOKUP(F31,'[1]USHODAYA '!$C$4:$D$129,2,FALSE)</f>
        <v>28</v>
      </c>
      <c r="I31" s="30">
        <v>0</v>
      </c>
      <c r="J31" s="30">
        <f t="shared" si="0"/>
        <v>65</v>
      </c>
      <c r="K31" s="30">
        <v>30</v>
      </c>
      <c r="L31" s="30">
        <f t="shared" si="1"/>
        <v>459</v>
      </c>
      <c r="M31" s="41" t="s">
        <v>129</v>
      </c>
    </row>
    <row r="32" spans="1:13" s="20" customFormat="1" ht="15" customHeight="1">
      <c r="A32" s="28">
        <v>25</v>
      </c>
      <c r="B32" s="29" t="s">
        <v>116</v>
      </c>
      <c r="C32" s="29" t="s">
        <v>130</v>
      </c>
      <c r="D32" s="29" t="s">
        <v>131</v>
      </c>
      <c r="E32" s="33" t="s">
        <v>46</v>
      </c>
      <c r="F32" s="40" t="s">
        <v>132</v>
      </c>
      <c r="G32" s="29">
        <v>12</v>
      </c>
      <c r="H32" s="30">
        <f>VLOOKUP(F32,'[1]USHODAYA '!$C$4:$D$129,2,FALSE)</f>
        <v>23</v>
      </c>
      <c r="I32" s="30">
        <v>0</v>
      </c>
      <c r="J32" s="30">
        <f t="shared" si="0"/>
        <v>60</v>
      </c>
      <c r="K32" s="30">
        <v>30</v>
      </c>
      <c r="L32" s="30">
        <f t="shared" si="1"/>
        <v>366</v>
      </c>
      <c r="M32" s="42" t="s">
        <v>133</v>
      </c>
    </row>
    <row r="33" spans="1:13" s="20" customFormat="1" ht="15" customHeight="1">
      <c r="A33" s="28">
        <v>26</v>
      </c>
      <c r="B33" s="29" t="s">
        <v>116</v>
      </c>
      <c r="C33" s="29" t="s">
        <v>134</v>
      </c>
      <c r="D33" s="29" t="s">
        <v>135</v>
      </c>
      <c r="E33" s="33" t="s">
        <v>46</v>
      </c>
      <c r="F33" s="40" t="s">
        <v>40</v>
      </c>
      <c r="G33" s="29">
        <v>20</v>
      </c>
      <c r="H33" s="30">
        <f>VLOOKUP(F33,'[1]USHODAYA '!$C$4:$D$129,2,FALSE)</f>
        <v>47</v>
      </c>
      <c r="I33" s="30">
        <v>0</v>
      </c>
      <c r="J33" s="30">
        <f t="shared" si="0"/>
        <v>100</v>
      </c>
      <c r="K33" s="30">
        <v>30</v>
      </c>
      <c r="L33" s="30">
        <f t="shared" si="1"/>
        <v>1070</v>
      </c>
      <c r="M33" s="41" t="s">
        <v>41</v>
      </c>
    </row>
    <row r="34" spans="1:13" s="20" customFormat="1" ht="15" customHeight="1">
      <c r="A34" s="28">
        <v>27</v>
      </c>
      <c r="B34" s="29" t="s">
        <v>116</v>
      </c>
      <c r="C34" s="29" t="s">
        <v>136</v>
      </c>
      <c r="D34" s="29" t="s">
        <v>137</v>
      </c>
      <c r="E34" s="33" t="s">
        <v>46</v>
      </c>
      <c r="F34" s="40" t="s">
        <v>38</v>
      </c>
      <c r="G34" s="29">
        <v>38</v>
      </c>
      <c r="H34" s="30">
        <f>VLOOKUP(F34,'[1]USHODAYA '!$C$4:$D$129,2,FALSE)</f>
        <v>21</v>
      </c>
      <c r="I34" s="30">
        <v>0</v>
      </c>
      <c r="J34" s="30">
        <f t="shared" si="0"/>
        <v>190</v>
      </c>
      <c r="K34" s="30">
        <v>30</v>
      </c>
      <c r="L34" s="30">
        <f t="shared" si="1"/>
        <v>1018</v>
      </c>
      <c r="M34" s="41" t="s">
        <v>39</v>
      </c>
    </row>
    <row r="35" spans="1:13" s="20" customFormat="1" ht="15" customHeight="1">
      <c r="A35" s="28">
        <v>28</v>
      </c>
      <c r="B35" s="29" t="s">
        <v>138</v>
      </c>
      <c r="C35" s="29" t="s">
        <v>139</v>
      </c>
      <c r="D35" s="29" t="s">
        <v>140</v>
      </c>
      <c r="E35" s="33" t="s">
        <v>46</v>
      </c>
      <c r="F35" s="40" t="s">
        <v>47</v>
      </c>
      <c r="G35" s="29">
        <v>22</v>
      </c>
      <c r="H35" s="30">
        <f>VLOOKUP(F35,'[1]USHODAYA '!$C$4:$D$129,2,FALSE)</f>
        <v>55</v>
      </c>
      <c r="I35" s="30">
        <v>0</v>
      </c>
      <c r="J35" s="30">
        <f t="shared" si="0"/>
        <v>110</v>
      </c>
      <c r="K35" s="30">
        <v>30</v>
      </c>
      <c r="L35" s="30">
        <f t="shared" si="1"/>
        <v>1350</v>
      </c>
      <c r="M35" s="41" t="s">
        <v>48</v>
      </c>
    </row>
    <row r="36" spans="1:13" s="20" customFormat="1" ht="15" customHeight="1">
      <c r="A36" s="28">
        <v>29</v>
      </c>
      <c r="B36" s="29" t="s">
        <v>138</v>
      </c>
      <c r="C36" s="29" t="s">
        <v>141</v>
      </c>
      <c r="D36" s="29" t="s">
        <v>142</v>
      </c>
      <c r="E36" s="33" t="s">
        <v>46</v>
      </c>
      <c r="F36" s="40" t="s">
        <v>25</v>
      </c>
      <c r="G36" s="29">
        <v>31</v>
      </c>
      <c r="H36" s="30">
        <f>VLOOKUP(F36,'[1]USHODAYA '!$C$4:$D$129,2,FALSE)</f>
        <v>23</v>
      </c>
      <c r="I36" s="30">
        <v>0</v>
      </c>
      <c r="J36" s="30">
        <f t="shared" si="0"/>
        <v>155</v>
      </c>
      <c r="K36" s="30">
        <v>30</v>
      </c>
      <c r="L36" s="30">
        <f t="shared" si="1"/>
        <v>898</v>
      </c>
      <c r="M36" s="41" t="s">
        <v>26</v>
      </c>
    </row>
    <row r="37" spans="1:13" s="20" customFormat="1" ht="15" customHeight="1">
      <c r="A37" s="50" t="s">
        <v>143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34">
        <f>SUM(L8:L36)</f>
        <v>31694</v>
      </c>
      <c r="M37" s="43"/>
    </row>
    <row r="38" spans="1:13" s="20" customFormat="1" ht="15" customHeight="1" thickBot="1">
      <c r="A38" s="24"/>
      <c r="B38" s="25"/>
      <c r="C38" s="25"/>
      <c r="D38" s="25"/>
      <c r="E38" s="25"/>
      <c r="F38" s="25"/>
      <c r="G38" s="26">
        <f>SUM(G8:G36)</f>
        <v>785</v>
      </c>
      <c r="H38" s="27"/>
      <c r="I38" s="27"/>
      <c r="J38" s="27"/>
      <c r="K38" s="27"/>
      <c r="L38" s="27"/>
      <c r="M38" s="25"/>
    </row>
    <row r="39" spans="1:13" ht="30" customHeight="1" thickBot="1">
      <c r="A39" s="44" t="s">
        <v>45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6"/>
    </row>
    <row r="40" spans="1:13" ht="29.25" customHeight="1" thickBot="1">
      <c r="A40" s="47" t="s">
        <v>31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9"/>
    </row>
  </sheetData>
  <sortState ref="B52:M71">
    <sortCondition ref="B52:B71"/>
    <sortCondition ref="C52:C71"/>
  </sortState>
  <mergeCells count="3">
    <mergeCell ref="A39:L39"/>
    <mergeCell ref="A40:L40"/>
    <mergeCell ref="A37:K37"/>
  </mergeCells>
  <conditionalFormatting sqref="D41:D1048576 D1:D6">
    <cfRule type="duplicateValues" dxfId="2" priority="8"/>
  </conditionalFormatting>
  <conditionalFormatting sqref="C7:C38">
    <cfRule type="duplicateValues" dxfId="1" priority="109"/>
  </conditionalFormatting>
  <printOptions horizontalCentered="1"/>
  <pageMargins left="0.15748031496062992" right="3.937007874015748E-2" top="1.23" bottom="0.4" header="0.19685039370078741" footer="0.1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14</v>
      </c>
      <c r="B1" s="21" t="s">
        <v>0</v>
      </c>
      <c r="C1" s="21" t="s">
        <v>3</v>
      </c>
      <c r="D1" s="21" t="s">
        <v>17</v>
      </c>
      <c r="E1" s="21" t="s">
        <v>15</v>
      </c>
      <c r="F1" s="22" t="s">
        <v>18</v>
      </c>
      <c r="G1" s="21" t="s">
        <v>4</v>
      </c>
      <c r="H1" s="23" t="s">
        <v>5</v>
      </c>
      <c r="I1" s="23" t="s">
        <v>16</v>
      </c>
      <c r="J1" s="23" t="s">
        <v>13</v>
      </c>
      <c r="K1" s="23" t="s">
        <v>6</v>
      </c>
      <c r="L1" s="23" t="s">
        <v>7</v>
      </c>
      <c r="M1" s="21" t="s">
        <v>19</v>
      </c>
    </row>
    <row r="2" spans="1:13">
      <c r="A2" s="35">
        <v>33</v>
      </c>
      <c r="B2" s="36" t="s">
        <v>52</v>
      </c>
      <c r="C2" s="36" t="s">
        <v>53</v>
      </c>
      <c r="D2" s="37" t="s">
        <v>54</v>
      </c>
      <c r="E2" s="37" t="s">
        <v>55</v>
      </c>
      <c r="F2" s="38" t="s">
        <v>30</v>
      </c>
      <c r="G2" s="36">
        <v>24</v>
      </c>
      <c r="H2" s="39">
        <v>29</v>
      </c>
      <c r="I2" s="39"/>
      <c r="J2" s="39"/>
      <c r="K2" s="39">
        <v>30</v>
      </c>
      <c r="L2" s="39">
        <v>726</v>
      </c>
      <c r="M2" s="36" t="s">
        <v>56</v>
      </c>
    </row>
    <row r="3" spans="1:13" ht="15.75">
      <c r="A3" s="31"/>
    </row>
    <row r="4" spans="1:13" ht="15.75">
      <c r="A4" s="32"/>
    </row>
    <row r="5" spans="1:13" ht="15.75">
      <c r="A5" s="32"/>
    </row>
    <row r="6" spans="1:13" ht="15.75">
      <c r="A6" s="32"/>
    </row>
    <row r="7" spans="1:13" ht="15.75">
      <c r="A7" s="32"/>
    </row>
    <row r="8" spans="1:13" ht="15.75">
      <c r="A8" s="32"/>
    </row>
    <row r="9" spans="1:13" ht="15.75">
      <c r="A9" s="32"/>
    </row>
    <row r="10" spans="1:13" ht="15.75">
      <c r="G10" s="31"/>
    </row>
    <row r="11" spans="1:13" ht="15.75">
      <c r="G11" s="31"/>
    </row>
    <row r="12" spans="1:13" ht="15.75">
      <c r="G12" s="31"/>
    </row>
    <row r="13" spans="1:13" ht="15.75">
      <c r="G13" s="32"/>
    </row>
    <row r="14" spans="1:13" ht="15.75">
      <c r="G14" s="32"/>
    </row>
    <row r="15" spans="1:13" ht="15.75">
      <c r="G15" s="32"/>
    </row>
    <row r="16" spans="1:13" ht="15.75">
      <c r="G16" s="32"/>
    </row>
    <row r="17" spans="7:7" ht="15.75">
      <c r="G17" s="32"/>
    </row>
    <row r="18" spans="7:7" ht="15.75">
      <c r="G18" s="32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2024-12-11T11:39:39Z</cp:lastPrinted>
  <dcterms:created xsi:type="dcterms:W3CDTF">2010-04-08T11:28:01Z</dcterms:created>
  <dcterms:modified xsi:type="dcterms:W3CDTF">2025-01-08T08:50:59Z</dcterms:modified>
</cp:coreProperties>
</file>