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Consignment!$H$3:$H$15</definedName>
  </definedNames>
  <calcPr calcId="124519"/>
</workbook>
</file>

<file path=xl/calcChain.xml><?xml version="1.0" encoding="utf-8"?>
<calcChain xmlns="http://schemas.openxmlformats.org/spreadsheetml/2006/main">
  <c r="L16" i="1"/>
  <c r="L5"/>
  <c r="L7"/>
  <c r="L8"/>
  <c r="L11"/>
  <c r="L12"/>
  <c r="L1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6" l="1"/>
  <c r="L6" s="1"/>
  <c r="H9"/>
  <c r="L9" s="1"/>
  <c r="H10"/>
  <c r="L10" s="1"/>
  <c r="H13"/>
  <c r="L13" s="1"/>
  <c r="H15"/>
  <c r="L15" s="1"/>
  <c r="H4"/>
  <c r="L4" s="1"/>
</calcChain>
</file>

<file path=xl/sharedStrings.xml><?xml version="1.0" encoding="utf-8"?>
<sst xmlns="http://schemas.openxmlformats.org/spreadsheetml/2006/main" count="78" uniqueCount="57">
  <si>
    <t>03/10/2025</t>
  </si>
  <si>
    <t>119</t>
  </si>
  <si>
    <t>118</t>
  </si>
  <si>
    <t>11/10/2025</t>
  </si>
  <si>
    <t>125</t>
  </si>
  <si>
    <t>122</t>
  </si>
  <si>
    <t>123</t>
  </si>
  <si>
    <t>14/10/2025</t>
  </si>
  <si>
    <t>130</t>
  </si>
  <si>
    <t>129</t>
  </si>
  <si>
    <t>15/10/2025</t>
  </si>
  <si>
    <t>133</t>
  </si>
  <si>
    <t>134</t>
  </si>
  <si>
    <t>26/10/2025</t>
  </si>
  <si>
    <t>135</t>
  </si>
  <si>
    <t>137</t>
  </si>
  <si>
    <t>31/10/2025</t>
  </si>
  <si>
    <t>142</t>
  </si>
  <si>
    <t>JA/11985</t>
  </si>
  <si>
    <t>JA/11992</t>
  </si>
  <si>
    <t>JA/12420</t>
  </si>
  <si>
    <t>JA/12428</t>
  </si>
  <si>
    <t>JA/12431</t>
  </si>
  <si>
    <t>JA/12558</t>
  </si>
  <si>
    <t>JA/12562</t>
  </si>
  <si>
    <t>JA/12633</t>
  </si>
  <si>
    <t>JA/12644</t>
  </si>
  <si>
    <t>JA/13109</t>
  </si>
  <si>
    <t>JA/13117</t>
  </si>
  <si>
    <t>JA/13529</t>
  </si>
  <si>
    <t>BALASORE</t>
  </si>
  <si>
    <t>ROURKELA</t>
  </si>
  <si>
    <t>DHENKANAL</t>
  </si>
  <si>
    <t>KEONJHAR</t>
  </si>
  <si>
    <t>BARIPADA</t>
  </si>
  <si>
    <t>BARAGARH</t>
  </si>
  <si>
    <t>BOLANGIR</t>
  </si>
  <si>
    <t>CTC</t>
  </si>
  <si>
    <t>JUBULI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</si>
  <si>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</si>
  <si>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</si>
  <si>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</si>
  <si>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</si>
  <si>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</si>
  <si>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</si>
  <si>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</si>
  <si>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</si>
  <si>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</si>
  <si>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</si>
  <si>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</si>
  <si>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</si>
  <si>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</si>
  <si>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ASTHA AGENCY KAJIDIHA CUTTACK
Address:cuttack,6548856574
GST No:21AZXPM8190R1Z7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</si>
  <si>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</si>
  <si>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</si>
  <si>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TWELVE THOUSAND ONE HUNDRED SIXTY ONLY)</t>
  </si>
  <si>
    <t xml:space="preserve">Bill Date: 31/10/2025
Bill NO : 18692
Total Amount : 12160.00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</si>
</sst>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57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ASTHA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SAMBALPUR</v>
          </cell>
          <cell r="G4">
            <v>8</v>
          </cell>
          <cell r="H4">
            <v>100</v>
          </cell>
        </row>
        <row r="5">
          <cell r="F5" t="str">
            <v>DHENKANAL</v>
          </cell>
          <cell r="G5">
            <v>2</v>
          </cell>
          <cell r="H5">
            <v>75</v>
          </cell>
        </row>
        <row r="6">
          <cell r="F6" t="str">
            <v>BARIPADA</v>
          </cell>
          <cell r="G6">
            <v>7</v>
          </cell>
          <cell r="H6">
            <v>90</v>
          </cell>
        </row>
        <row r="7">
          <cell r="F7" t="str">
            <v>BALASORE</v>
          </cell>
          <cell r="G7">
            <v>2</v>
          </cell>
          <cell r="H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51</v>
      </c>
      <c r="J1" s="13"/>
      <c r="K1" s="13"/>
      <c r="L1" s="13"/>
    </row>
    <row r="2" spans="1:12" s="1" customFormat="1" ht="63" customHeight="1">
      <c r="A2" s="10" t="s">
        <v>52</v>
      </c>
      <c r="B2" s="11"/>
      <c r="C2" s="11"/>
      <c r="D2" s="11"/>
      <c r="E2" s="11"/>
      <c r="F2" s="11"/>
      <c r="G2" s="11"/>
      <c r="H2" s="12"/>
      <c r="I2" s="13" t="s">
        <v>56</v>
      </c>
      <c r="J2" s="13"/>
      <c r="K2" s="13"/>
      <c r="L2" s="13"/>
    </row>
    <row r="3" spans="1:12" s="5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6" t="s">
        <v>46</v>
      </c>
      <c r="I3" s="6" t="s">
        <v>47</v>
      </c>
      <c r="J3" s="6" t="s">
        <v>48</v>
      </c>
      <c r="K3" s="6" t="s">
        <v>49</v>
      </c>
      <c r="L3" s="6" t="s">
        <v>50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37</v>
      </c>
      <c r="F4" s="2" t="s">
        <v>30</v>
      </c>
      <c r="G4" s="2">
        <v>4</v>
      </c>
      <c r="H4" s="7">
        <f>VLOOKUP(F4,[1]Consignment!$F$4:$H$7,3,FALSE)</f>
        <v>90</v>
      </c>
      <c r="I4" s="7">
        <f>G4*2</f>
        <v>8</v>
      </c>
      <c r="J4" s="7">
        <f>G4*15</f>
        <v>60</v>
      </c>
      <c r="K4" s="7">
        <v>30</v>
      </c>
      <c r="L4" s="7">
        <f>G4*H4+I4+J4+K4</f>
        <v>458</v>
      </c>
    </row>
    <row r="5" spans="1:12">
      <c r="A5" s="2">
        <v>3</v>
      </c>
      <c r="B5" s="2" t="s">
        <v>0</v>
      </c>
      <c r="C5" s="2" t="s">
        <v>19</v>
      </c>
      <c r="D5" s="2" t="s">
        <v>2</v>
      </c>
      <c r="E5" s="3" t="s">
        <v>37</v>
      </c>
      <c r="F5" s="2" t="s">
        <v>31</v>
      </c>
      <c r="G5" s="2">
        <v>20</v>
      </c>
      <c r="H5" s="7">
        <v>100</v>
      </c>
      <c r="I5" s="7">
        <f t="shared" ref="I5:I15" si="0">G5*2</f>
        <v>40</v>
      </c>
      <c r="J5" s="7">
        <f t="shared" ref="J5:J15" si="1">G5*15</f>
        <v>300</v>
      </c>
      <c r="K5" s="7">
        <v>30</v>
      </c>
      <c r="L5" s="7">
        <f t="shared" ref="L5:L15" si="2">G5*H5+I5+J5+K5</f>
        <v>2370</v>
      </c>
    </row>
    <row r="6" spans="1:12">
      <c r="A6" s="2">
        <v>4</v>
      </c>
      <c r="B6" s="2" t="s">
        <v>3</v>
      </c>
      <c r="C6" s="2" t="s">
        <v>20</v>
      </c>
      <c r="D6" s="2" t="s">
        <v>4</v>
      </c>
      <c r="E6" s="3" t="s">
        <v>37</v>
      </c>
      <c r="F6" s="2" t="s">
        <v>32</v>
      </c>
      <c r="G6" s="2">
        <v>3</v>
      </c>
      <c r="H6" s="7">
        <f>VLOOKUP(F6,[1]Consignment!$F$4:$H$7,3,FALSE)</f>
        <v>75</v>
      </c>
      <c r="I6" s="7">
        <f t="shared" si="0"/>
        <v>6</v>
      </c>
      <c r="J6" s="7">
        <f t="shared" si="1"/>
        <v>45</v>
      </c>
      <c r="K6" s="7">
        <v>30</v>
      </c>
      <c r="L6" s="7">
        <f t="shared" si="2"/>
        <v>306</v>
      </c>
    </row>
    <row r="7" spans="1:12">
      <c r="A7" s="2">
        <v>5</v>
      </c>
      <c r="B7" s="2" t="s">
        <v>3</v>
      </c>
      <c r="C7" s="2" t="s">
        <v>21</v>
      </c>
      <c r="D7" s="2" t="s">
        <v>5</v>
      </c>
      <c r="E7" s="3" t="s">
        <v>37</v>
      </c>
      <c r="F7" s="3" t="s">
        <v>38</v>
      </c>
      <c r="G7" s="2">
        <v>9</v>
      </c>
      <c r="H7" s="7">
        <v>75</v>
      </c>
      <c r="I7" s="7">
        <f t="shared" si="0"/>
        <v>18</v>
      </c>
      <c r="J7" s="7">
        <f t="shared" si="1"/>
        <v>135</v>
      </c>
      <c r="K7" s="7">
        <v>30</v>
      </c>
      <c r="L7" s="7">
        <f t="shared" si="2"/>
        <v>858</v>
      </c>
    </row>
    <row r="8" spans="1:12">
      <c r="A8" s="2">
        <v>6</v>
      </c>
      <c r="B8" s="2" t="s">
        <v>3</v>
      </c>
      <c r="C8" s="2" t="s">
        <v>22</v>
      </c>
      <c r="D8" s="2" t="s">
        <v>6</v>
      </c>
      <c r="E8" s="3" t="s">
        <v>37</v>
      </c>
      <c r="F8" s="2" t="s">
        <v>33</v>
      </c>
      <c r="G8" s="2">
        <v>10</v>
      </c>
      <c r="H8" s="7">
        <v>110</v>
      </c>
      <c r="I8" s="7">
        <f t="shared" si="0"/>
        <v>20</v>
      </c>
      <c r="J8" s="7">
        <f t="shared" si="1"/>
        <v>150</v>
      </c>
      <c r="K8" s="7">
        <v>30</v>
      </c>
      <c r="L8" s="7">
        <f t="shared" si="2"/>
        <v>1300</v>
      </c>
    </row>
    <row r="9" spans="1:12">
      <c r="A9" s="2">
        <v>7</v>
      </c>
      <c r="B9" s="2" t="s">
        <v>7</v>
      </c>
      <c r="C9" s="2" t="s">
        <v>23</v>
      </c>
      <c r="D9" s="2" t="s">
        <v>8</v>
      </c>
      <c r="E9" s="3" t="s">
        <v>37</v>
      </c>
      <c r="F9" s="2" t="s">
        <v>30</v>
      </c>
      <c r="G9" s="2">
        <v>5</v>
      </c>
      <c r="H9" s="7">
        <f>VLOOKUP(F9,[1]Consignment!$F$4:$H$7,3,FALSE)</f>
        <v>90</v>
      </c>
      <c r="I9" s="7">
        <f t="shared" si="0"/>
        <v>10</v>
      </c>
      <c r="J9" s="7">
        <f t="shared" si="1"/>
        <v>75</v>
      </c>
      <c r="K9" s="7">
        <v>30</v>
      </c>
      <c r="L9" s="7">
        <f t="shared" si="2"/>
        <v>565</v>
      </c>
    </row>
    <row r="10" spans="1:12">
      <c r="A10" s="2">
        <v>9</v>
      </c>
      <c r="B10" s="2" t="s">
        <v>7</v>
      </c>
      <c r="C10" s="2" t="s">
        <v>24</v>
      </c>
      <c r="D10" s="2" t="s">
        <v>9</v>
      </c>
      <c r="E10" s="3" t="s">
        <v>37</v>
      </c>
      <c r="F10" s="2" t="s">
        <v>34</v>
      </c>
      <c r="G10" s="2">
        <v>13</v>
      </c>
      <c r="H10" s="7">
        <f>VLOOKUP(F10,[1]Consignment!$F$4:$H$7,3,FALSE)</f>
        <v>90</v>
      </c>
      <c r="I10" s="7">
        <f t="shared" si="0"/>
        <v>26</v>
      </c>
      <c r="J10" s="7">
        <f t="shared" si="1"/>
        <v>195</v>
      </c>
      <c r="K10" s="7">
        <v>30</v>
      </c>
      <c r="L10" s="7">
        <f t="shared" si="2"/>
        <v>1421</v>
      </c>
    </row>
    <row r="11" spans="1:12">
      <c r="A11" s="2">
        <v>10</v>
      </c>
      <c r="B11" s="2" t="s">
        <v>10</v>
      </c>
      <c r="C11" s="2" t="s">
        <v>25</v>
      </c>
      <c r="D11" s="2" t="s">
        <v>11</v>
      </c>
      <c r="E11" s="3" t="s">
        <v>37</v>
      </c>
      <c r="F11" s="2" t="s">
        <v>35</v>
      </c>
      <c r="G11" s="2">
        <v>7</v>
      </c>
      <c r="H11" s="7">
        <v>90</v>
      </c>
      <c r="I11" s="7">
        <f t="shared" si="0"/>
        <v>14</v>
      </c>
      <c r="J11" s="7">
        <f t="shared" si="1"/>
        <v>105</v>
      </c>
      <c r="K11" s="7">
        <v>30</v>
      </c>
      <c r="L11" s="7">
        <f t="shared" si="2"/>
        <v>779</v>
      </c>
    </row>
    <row r="12" spans="1:12">
      <c r="A12" s="2">
        <v>11</v>
      </c>
      <c r="B12" s="2" t="s">
        <v>10</v>
      </c>
      <c r="C12" s="2" t="s">
        <v>26</v>
      </c>
      <c r="D12" s="2" t="s">
        <v>12</v>
      </c>
      <c r="E12" s="3" t="s">
        <v>37</v>
      </c>
      <c r="F12" s="2" t="s">
        <v>36</v>
      </c>
      <c r="G12" s="2">
        <v>5</v>
      </c>
      <c r="H12" s="7">
        <v>125</v>
      </c>
      <c r="I12" s="7">
        <f t="shared" si="0"/>
        <v>10</v>
      </c>
      <c r="J12" s="7">
        <f t="shared" si="1"/>
        <v>75</v>
      </c>
      <c r="K12" s="7">
        <v>30</v>
      </c>
      <c r="L12" s="7">
        <f t="shared" si="2"/>
        <v>740</v>
      </c>
    </row>
    <row r="13" spans="1:12">
      <c r="A13" s="2">
        <v>12</v>
      </c>
      <c r="B13" s="2" t="s">
        <v>13</v>
      </c>
      <c r="C13" s="2" t="s">
        <v>27</v>
      </c>
      <c r="D13" s="2" t="s">
        <v>14</v>
      </c>
      <c r="E13" s="3" t="s">
        <v>37</v>
      </c>
      <c r="F13" s="2" t="s">
        <v>34</v>
      </c>
      <c r="G13" s="2">
        <v>2</v>
      </c>
      <c r="H13" s="7">
        <f>VLOOKUP(F13,[1]Consignment!$F$4:$H$7,3,FALSE)</f>
        <v>90</v>
      </c>
      <c r="I13" s="7">
        <f t="shared" si="0"/>
        <v>4</v>
      </c>
      <c r="J13" s="7">
        <f t="shared" si="1"/>
        <v>30</v>
      </c>
      <c r="K13" s="7">
        <v>30</v>
      </c>
      <c r="L13" s="7">
        <f t="shared" si="2"/>
        <v>244</v>
      </c>
    </row>
    <row r="14" spans="1:12">
      <c r="A14" s="2">
        <v>13</v>
      </c>
      <c r="B14" s="2" t="s">
        <v>13</v>
      </c>
      <c r="C14" s="2" t="s">
        <v>28</v>
      </c>
      <c r="D14" s="2" t="s">
        <v>15</v>
      </c>
      <c r="E14" s="3" t="s">
        <v>37</v>
      </c>
      <c r="F14" s="2" t="s">
        <v>31</v>
      </c>
      <c r="G14" s="2">
        <v>23</v>
      </c>
      <c r="H14" s="7">
        <v>100</v>
      </c>
      <c r="I14" s="7">
        <f t="shared" si="0"/>
        <v>46</v>
      </c>
      <c r="J14" s="7">
        <f t="shared" si="1"/>
        <v>345</v>
      </c>
      <c r="K14" s="7">
        <v>30</v>
      </c>
      <c r="L14" s="7">
        <f t="shared" si="2"/>
        <v>2721</v>
      </c>
    </row>
    <row r="15" spans="1:12">
      <c r="A15" s="2">
        <v>14</v>
      </c>
      <c r="B15" s="2" t="s">
        <v>16</v>
      </c>
      <c r="C15" s="2" t="s">
        <v>29</v>
      </c>
      <c r="D15" s="2" t="s">
        <v>17</v>
      </c>
      <c r="E15" s="3" t="s">
        <v>37</v>
      </c>
      <c r="F15" s="2" t="s">
        <v>32</v>
      </c>
      <c r="G15" s="2">
        <v>4</v>
      </c>
      <c r="H15" s="7">
        <f>VLOOKUP(F15,[1]Consignment!$F$4:$H$7,3,FALSE)</f>
        <v>75</v>
      </c>
      <c r="I15" s="7">
        <f t="shared" si="0"/>
        <v>8</v>
      </c>
      <c r="J15" s="7">
        <f t="shared" si="1"/>
        <v>60</v>
      </c>
      <c r="K15" s="7">
        <v>30</v>
      </c>
      <c r="L15" s="7">
        <f t="shared" si="2"/>
        <v>398</v>
      </c>
    </row>
    <row r="16" spans="1:12" s="9" customFormat="1">
      <c r="A16" s="14" t="s">
        <v>55</v>
      </c>
      <c r="B16" s="15"/>
      <c r="C16" s="15"/>
      <c r="D16" s="15"/>
      <c r="E16" s="15"/>
      <c r="F16" s="15"/>
      <c r="G16" s="15"/>
      <c r="H16" s="16"/>
      <c r="I16" s="16"/>
      <c r="J16" s="16"/>
      <c r="K16" s="17"/>
      <c r="L16" s="8">
        <f>SUM(L4:L15)</f>
        <v>12160</v>
      </c>
    </row>
    <row r="17" spans="1:12" s="9" customFormat="1" ht="30" customHeight="1">
      <c r="A17" s="18" t="s">
        <v>53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  <c r="L17" s="19"/>
    </row>
    <row r="18" spans="1:12" s="9" customFormat="1" ht="30" customHeight="1">
      <c r="A18" s="18" t="s">
        <v>54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  <c r="L18" s="19"/>
    </row>
  </sheetData>
  <mergeCells count="7">
    <mergeCell ref="A17:L17"/>
    <mergeCell ref="A18:L18"/>
    <mergeCell ref="A1:H1"/>
    <mergeCell ref="I1:L1"/>
    <mergeCell ref="A2:H2"/>
    <mergeCell ref="I2:L2"/>
    <mergeCell ref="A16:K16"/>
  </mergeCells>
  <conditionalFormatting sqref="C1:C2">
    <cfRule type="duplicateValues" dxfId="2" priority="3"/>
  </conditionalFormatting>
  <conditionalFormatting sqref="C16:C18">
    <cfRule type="duplicateValues" dxfId="1" priority="2"/>
  </conditionalFormatting>
  <conditionalFormatting sqref="C16:C18">
    <cfRule type="duplicateValues" dxfId="0" priority="1"/>
  </conditionalFormatting>
  <pageMargins left="0.5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2025-11-08T10:04:54Z</cp:lastPrinted>
  <dcterms:created xsi:type="dcterms:W3CDTF">2025-11-07T06:25:34Z</dcterms:created>
  <dcterms:modified xsi:type="dcterms:W3CDTF">2025-11-08T10:04:57Z</dcterms:modified>
</cp:coreProperties>
</file>