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Consignment!$A$2:$Q$116</definedName>
    <definedName name="_xlnm.Print_Titles" localSheetId="0">Consignment!$2:$2</definedName>
  </definedNames>
  <calcPr calcId="124519"/>
</workbook>
</file>

<file path=xl/calcChain.xml><?xml version="1.0" encoding="utf-8"?>
<calcChain xmlns="http://schemas.openxmlformats.org/spreadsheetml/2006/main">
  <c r="G116" i="1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29"/>
  <c r="H28"/>
  <c r="H27"/>
  <c r="H26"/>
  <c r="H25"/>
  <c r="H24"/>
  <c r="H23"/>
  <c r="H22"/>
  <c r="H21"/>
  <c r="H20"/>
  <c r="H19"/>
  <c r="H18"/>
  <c r="H13"/>
  <c r="H12"/>
  <c r="H11"/>
  <c r="H10"/>
  <c r="H9"/>
  <c r="H8"/>
  <c r="H6"/>
  <c r="H5"/>
  <c r="H4"/>
  <c r="H3"/>
  <c r="K114"/>
  <c r="J114"/>
  <c r="I114"/>
  <c r="K113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5"/>
  <c r="J15"/>
  <c r="I15"/>
  <c r="I14"/>
  <c r="K13"/>
  <c r="J13"/>
  <c r="I13"/>
  <c r="K12"/>
  <c r="J12"/>
  <c r="I12"/>
  <c r="K11"/>
  <c r="J11"/>
  <c r="I11"/>
  <c r="K10"/>
  <c r="J10"/>
  <c r="I10"/>
  <c r="K9"/>
  <c r="J9"/>
  <c r="I9"/>
  <c r="K8"/>
  <c r="J8"/>
  <c r="I8"/>
  <c r="K7"/>
  <c r="J7"/>
  <c r="I7"/>
  <c r="K6"/>
  <c r="J6"/>
  <c r="I6"/>
  <c r="K5"/>
  <c r="J5"/>
  <c r="I5"/>
  <c r="K4"/>
  <c r="J4"/>
  <c r="I4"/>
  <c r="K3"/>
  <c r="J3"/>
  <c r="I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O30" l="1"/>
  <c r="O7"/>
  <c r="O15"/>
  <c r="O3"/>
  <c r="O5"/>
  <c r="O8"/>
  <c r="O10"/>
  <c r="O12"/>
  <c r="O14"/>
  <c r="O17"/>
  <c r="O19"/>
  <c r="O21"/>
  <c r="O23"/>
  <c r="O25"/>
  <c r="O27"/>
  <c r="O29"/>
  <c r="O32"/>
  <c r="O34"/>
  <c r="O36"/>
  <c r="O38"/>
  <c r="O40"/>
  <c r="O42"/>
  <c r="O44"/>
  <c r="O46"/>
  <c r="O48"/>
  <c r="O50"/>
  <c r="O52"/>
  <c r="O54"/>
  <c r="O56"/>
  <c r="O58"/>
  <c r="O60"/>
  <c r="O62"/>
  <c r="O64"/>
  <c r="O66"/>
  <c r="O68"/>
  <c r="O70"/>
  <c r="O72"/>
  <c r="O74"/>
  <c r="O76"/>
  <c r="O78"/>
  <c r="O80"/>
  <c r="O82"/>
  <c r="O84"/>
  <c r="O86"/>
  <c r="O88"/>
  <c r="O90"/>
  <c r="O92"/>
  <c r="O94"/>
  <c r="O96"/>
  <c r="O98"/>
  <c r="O100"/>
  <c r="O102"/>
  <c r="O104"/>
  <c r="O106"/>
  <c r="O108"/>
  <c r="O110"/>
  <c r="O112"/>
  <c r="O114"/>
  <c r="O4"/>
  <c r="O6"/>
  <c r="O9"/>
  <c r="O11"/>
  <c r="O13"/>
  <c r="O16"/>
  <c r="O18"/>
  <c r="O20"/>
  <c r="O22"/>
  <c r="O24"/>
  <c r="O26"/>
  <c r="O28"/>
  <c r="O31"/>
  <c r="O33"/>
  <c r="O35"/>
  <c r="O37"/>
  <c r="O39"/>
  <c r="O41"/>
  <c r="O43"/>
  <c r="O45"/>
  <c r="O47"/>
  <c r="O49"/>
  <c r="O51"/>
  <c r="O53"/>
  <c r="O55"/>
  <c r="O57"/>
  <c r="O59"/>
  <c r="O61"/>
  <c r="O63"/>
  <c r="O65"/>
  <c r="O67"/>
  <c r="O69"/>
  <c r="O71"/>
  <c r="O73"/>
  <c r="O75"/>
  <c r="O77"/>
  <c r="O79"/>
  <c r="O81"/>
  <c r="O83"/>
  <c r="O85"/>
  <c r="O87"/>
  <c r="O89"/>
  <c r="O91"/>
  <c r="O93"/>
  <c r="O95"/>
  <c r="O97"/>
  <c r="O99"/>
  <c r="O101"/>
  <c r="O103"/>
  <c r="O105"/>
  <c r="O107"/>
  <c r="O109"/>
  <c r="O111"/>
  <c r="O113"/>
  <c r="O115" l="1"/>
</calcChain>
</file>

<file path=xl/sharedStrings.xml><?xml version="1.0" encoding="utf-8"?>
<sst xmlns="http://schemas.openxmlformats.org/spreadsheetml/2006/main" count="692" uniqueCount="310">
  <si>
    <t>CUTTACK</t>
  </si>
  <si>
    <t>JA/106</t>
  </si>
  <si>
    <t>08/8/2024</t>
  </si>
  <si>
    <t>RETURN LR</t>
  </si>
  <si>
    <t>0</t>
  </si>
  <si>
    <t>SF/1686</t>
  </si>
  <si>
    <t>01/8/2024</t>
  </si>
  <si>
    <t>130</t>
  </si>
  <si>
    <t xml:space="preserve">J P STORES </t>
  </si>
  <si>
    <t>SF/1687</t>
  </si>
  <si>
    <t>133</t>
  </si>
  <si>
    <t>PRASAD STORE</t>
  </si>
  <si>
    <t>02/8/2024</t>
  </si>
  <si>
    <t>SF/1688</t>
  </si>
  <si>
    <t>SF/1689</t>
  </si>
  <si>
    <t>132</t>
  </si>
  <si>
    <t>SF/1690</t>
  </si>
  <si>
    <t>953</t>
  </si>
  <si>
    <t>SF/1691</t>
  </si>
  <si>
    <t>MEHENDI AGENCIES</t>
  </si>
  <si>
    <t>SF/1692</t>
  </si>
  <si>
    <t>0131/0146/0142</t>
  </si>
  <si>
    <t xml:space="preserve">RAINBOW </t>
  </si>
  <si>
    <t>SF/1693</t>
  </si>
  <si>
    <t>0143</t>
  </si>
  <si>
    <t>KALYANI ENTERPRISES</t>
  </si>
  <si>
    <t>SF/1694</t>
  </si>
  <si>
    <t>0150</t>
  </si>
  <si>
    <t>SF/1695</t>
  </si>
  <si>
    <t>0151</t>
  </si>
  <si>
    <t>SF/1696</t>
  </si>
  <si>
    <t>0149</t>
  </si>
  <si>
    <t>BHARTI TOYS</t>
  </si>
  <si>
    <t>SF/1697</t>
  </si>
  <si>
    <t>10/8/2024</t>
  </si>
  <si>
    <t>0156</t>
  </si>
  <si>
    <t>SF/1698</t>
  </si>
  <si>
    <t>16/8/2024</t>
  </si>
  <si>
    <t>157</t>
  </si>
  <si>
    <t>IMPACT LIFESTYLE LLP</t>
  </si>
  <si>
    <t>26/8/2024</t>
  </si>
  <si>
    <t>SF/1699</t>
  </si>
  <si>
    <t>59</t>
  </si>
  <si>
    <t>SF/1700</t>
  </si>
  <si>
    <t>21/8/2024</t>
  </si>
  <si>
    <t>0174</t>
  </si>
  <si>
    <t>22/8/2024</t>
  </si>
  <si>
    <t>SF/1701</t>
  </si>
  <si>
    <t>176</t>
  </si>
  <si>
    <t>SF/1702</t>
  </si>
  <si>
    <t>SF/1703</t>
  </si>
  <si>
    <t>180</t>
  </si>
  <si>
    <t>AIR PLAZA RETAIL HOLDINGS PVT LTD</t>
  </si>
  <si>
    <t>SF/1704</t>
  </si>
  <si>
    <t>181</t>
  </si>
  <si>
    <t>27/8/2024</t>
  </si>
  <si>
    <t>SF/1705</t>
  </si>
  <si>
    <t>0190</t>
  </si>
  <si>
    <t>23/8/2024</t>
  </si>
  <si>
    <t>SF/1706</t>
  </si>
  <si>
    <t>188</t>
  </si>
  <si>
    <t>SF/1707</t>
  </si>
  <si>
    <t>194</t>
  </si>
  <si>
    <t>SF/1708</t>
  </si>
  <si>
    <t>0186</t>
  </si>
  <si>
    <t>SF/1709</t>
  </si>
  <si>
    <t>172</t>
  </si>
  <si>
    <t>TRAVEL STYLE</t>
  </si>
  <si>
    <t>SF/1710</t>
  </si>
  <si>
    <t>175</t>
  </si>
  <si>
    <t>SF/1711</t>
  </si>
  <si>
    <t>SF/1712</t>
  </si>
  <si>
    <t>173</t>
  </si>
  <si>
    <t>SF/1713</t>
  </si>
  <si>
    <t>0185</t>
  </si>
  <si>
    <t>SF/1714</t>
  </si>
  <si>
    <t>192</t>
  </si>
  <si>
    <t>SF/1715</t>
  </si>
  <si>
    <t>183</t>
  </si>
  <si>
    <t>SF/1716</t>
  </si>
  <si>
    <t>184</t>
  </si>
  <si>
    <t>SF/1717</t>
  </si>
  <si>
    <t>0200</t>
  </si>
  <si>
    <t>SF/1718</t>
  </si>
  <si>
    <t>0195</t>
  </si>
  <si>
    <t>SF/1719</t>
  </si>
  <si>
    <t>0197</t>
  </si>
  <si>
    <t>SF/1720</t>
  </si>
  <si>
    <t>0202</t>
  </si>
  <si>
    <t>SF/1721</t>
  </si>
  <si>
    <t>0198</t>
  </si>
  <si>
    <t>SF/1722</t>
  </si>
  <si>
    <t>0201</t>
  </si>
  <si>
    <t>SF/1723</t>
  </si>
  <si>
    <t>196</t>
  </si>
  <si>
    <t>SF/1724</t>
  </si>
  <si>
    <t>187</t>
  </si>
  <si>
    <t>TRIPATHY TIMES</t>
  </si>
  <si>
    <t>SF/1725</t>
  </si>
  <si>
    <t>199</t>
  </si>
  <si>
    <t>SF/1726</t>
  </si>
  <si>
    <t>211</t>
  </si>
  <si>
    <t>SF/1727</t>
  </si>
  <si>
    <t>0232</t>
  </si>
  <si>
    <t>SF/1728</t>
  </si>
  <si>
    <t>0235</t>
  </si>
  <si>
    <t>SF/1729</t>
  </si>
  <si>
    <t>223</t>
  </si>
  <si>
    <t>SF/1730</t>
  </si>
  <si>
    <t>222</t>
  </si>
  <si>
    <t>SF/1731</t>
  </si>
  <si>
    <t>226</t>
  </si>
  <si>
    <t>28/8/2024</t>
  </si>
  <si>
    <t>SF/1732</t>
  </si>
  <si>
    <t>0233</t>
  </si>
  <si>
    <t>SF/1733</t>
  </si>
  <si>
    <t>0224</t>
  </si>
  <si>
    <t>29/8/2024</t>
  </si>
  <si>
    <t>SF/1734</t>
  </si>
  <si>
    <t>0227</t>
  </si>
  <si>
    <t>SF/1735</t>
  </si>
  <si>
    <t>0242</t>
  </si>
  <si>
    <t>SF/1736</t>
  </si>
  <si>
    <t>230</t>
  </si>
  <si>
    <t>SF/1737</t>
  </si>
  <si>
    <t>0234</t>
  </si>
  <si>
    <t>SF/1738</t>
  </si>
  <si>
    <t>0231</t>
  </si>
  <si>
    <t>SF/1739</t>
  </si>
  <si>
    <t>0241</t>
  </si>
  <si>
    <t>SF/1740</t>
  </si>
  <si>
    <t>0237</t>
  </si>
  <si>
    <t>SF/1741</t>
  </si>
  <si>
    <t>0226</t>
  </si>
  <si>
    <t>SF/1742</t>
  </si>
  <si>
    <t>0229</t>
  </si>
  <si>
    <t>SF/1743</t>
  </si>
  <si>
    <t>0238</t>
  </si>
  <si>
    <t>SF/1744</t>
  </si>
  <si>
    <t>225</t>
  </si>
  <si>
    <t>SF/1745</t>
  </si>
  <si>
    <t>0239</t>
  </si>
  <si>
    <t>SF/1746</t>
  </si>
  <si>
    <t>0228</t>
  </si>
  <si>
    <t>SF/1747</t>
  </si>
  <si>
    <t>0240</t>
  </si>
  <si>
    <t>SF/1748</t>
  </si>
  <si>
    <t>258/217/218/219/0215</t>
  </si>
  <si>
    <t>SF/1749</t>
  </si>
  <si>
    <t>0213/0214</t>
  </si>
  <si>
    <t>SF/1750</t>
  </si>
  <si>
    <t>0212</t>
  </si>
  <si>
    <t>SF/1751</t>
  </si>
  <si>
    <t>0216</t>
  </si>
  <si>
    <t>SAGAR AGENCIES</t>
  </si>
  <si>
    <t>SF/1752</t>
  </si>
  <si>
    <t>0257</t>
  </si>
  <si>
    <t>SF/1753</t>
  </si>
  <si>
    <t>0254</t>
  </si>
  <si>
    <t>SF/1754</t>
  </si>
  <si>
    <t>251</t>
  </si>
  <si>
    <t>30/8/2024</t>
  </si>
  <si>
    <t>SF/1755</t>
  </si>
  <si>
    <t>0248</t>
  </si>
  <si>
    <t>31/8/2024</t>
  </si>
  <si>
    <t>SF/1756</t>
  </si>
  <si>
    <t>252</t>
  </si>
  <si>
    <t>SF/1757</t>
  </si>
  <si>
    <t>255</t>
  </si>
  <si>
    <t>SF/1758</t>
  </si>
  <si>
    <t>0247</t>
  </si>
  <si>
    <t>SF/1759</t>
  </si>
  <si>
    <t>0246</t>
  </si>
  <si>
    <t>SF/1800</t>
  </si>
  <si>
    <t>0245</t>
  </si>
  <si>
    <t>SF/1801</t>
  </si>
  <si>
    <t>244</t>
  </si>
  <si>
    <t>SF/1802</t>
  </si>
  <si>
    <t>0249</t>
  </si>
  <si>
    <t>SF/1803</t>
  </si>
  <si>
    <t>253</t>
  </si>
  <si>
    <t>SF/1804</t>
  </si>
  <si>
    <t>0250</t>
  </si>
  <si>
    <t>SF/1805</t>
  </si>
  <si>
    <t>0270</t>
  </si>
  <si>
    <t>SF/1806</t>
  </si>
  <si>
    <t>0271</t>
  </si>
  <si>
    <t>SF/1807</t>
  </si>
  <si>
    <t>0279</t>
  </si>
  <si>
    <t>SF/1808</t>
  </si>
  <si>
    <t>0272</t>
  </si>
  <si>
    <t>SF/1809</t>
  </si>
  <si>
    <t>276</t>
  </si>
  <si>
    <t>SF/1810</t>
  </si>
  <si>
    <t>274</t>
  </si>
  <si>
    <t>SF/1811</t>
  </si>
  <si>
    <t>273</t>
  </si>
  <si>
    <t>SF/1812</t>
  </si>
  <si>
    <t>0278</t>
  </si>
  <si>
    <t>SF/1813</t>
  </si>
  <si>
    <t>0275</t>
  </si>
  <si>
    <t>SF/1814</t>
  </si>
  <si>
    <t>269</t>
  </si>
  <si>
    <t>SF/1815</t>
  </si>
  <si>
    <t>0277</t>
  </si>
  <si>
    <t>SF/1816</t>
  </si>
  <si>
    <t>0260</t>
  </si>
  <si>
    <t>SF/1817</t>
  </si>
  <si>
    <t>0289</t>
  </si>
  <si>
    <t>SF/1818</t>
  </si>
  <si>
    <t>290</t>
  </si>
  <si>
    <t>SF/1819</t>
  </si>
  <si>
    <t>288</t>
  </si>
  <si>
    <t>SF/1820</t>
  </si>
  <si>
    <t>0268</t>
  </si>
  <si>
    <t>SF/1821</t>
  </si>
  <si>
    <t>0292</t>
  </si>
  <si>
    <t>WESTON LUGGAGES</t>
  </si>
  <si>
    <t>SF/1822</t>
  </si>
  <si>
    <t>259</t>
  </si>
  <si>
    <t>SF/1823</t>
  </si>
  <si>
    <t>0267</t>
  </si>
  <si>
    <t>SF/1824</t>
  </si>
  <si>
    <t>283</t>
  </si>
  <si>
    <t>GANESH BAG HOUSE</t>
  </si>
  <si>
    <t>SF/1825</t>
  </si>
  <si>
    <t>282</t>
  </si>
  <si>
    <t>SF/1826</t>
  </si>
  <si>
    <t>285</t>
  </si>
  <si>
    <t>SF/1827</t>
  </si>
  <si>
    <t>0296</t>
  </si>
  <si>
    <t>SF/1828</t>
  </si>
  <si>
    <t>0280</t>
  </si>
  <si>
    <t>SF/1829</t>
  </si>
  <si>
    <t>281</t>
  </si>
  <si>
    <t>SF/1830</t>
  </si>
  <si>
    <t>266/284</t>
  </si>
  <si>
    <t>SF/1831</t>
  </si>
  <si>
    <t>0291</t>
  </si>
  <si>
    <t>SF/1832</t>
  </si>
  <si>
    <t>287</t>
  </si>
  <si>
    <t>SF/1833</t>
  </si>
  <si>
    <t>293</t>
  </si>
  <si>
    <t>SF/1834</t>
  </si>
  <si>
    <t>0295/0286/0294</t>
  </si>
  <si>
    <t>SF/1835</t>
  </si>
  <si>
    <t>297</t>
  </si>
  <si>
    <t>SF/1836</t>
  </si>
  <si>
    <t>0307</t>
  </si>
  <si>
    <t xml:space="preserve">KANHA STORE </t>
  </si>
  <si>
    <t>BERHAMPUR</t>
  </si>
  <si>
    <t>SAMBALPUR</t>
  </si>
  <si>
    <t>DHENKANAL</t>
  </si>
  <si>
    <t>BOLANGIR</t>
  </si>
  <si>
    <t>BALASORE</t>
  </si>
  <si>
    <t>ROURKELA</t>
  </si>
  <si>
    <t xml:space="preserve">CDA </t>
  </si>
  <si>
    <t>KESINGA</t>
  </si>
  <si>
    <t>BARIPADA</t>
  </si>
  <si>
    <t>BHADRAK</t>
  </si>
  <si>
    <t>PURI</t>
  </si>
  <si>
    <t>BARAGARH</t>
  </si>
  <si>
    <t>BHUBANESWAR</t>
  </si>
  <si>
    <t>ANGUL</t>
  </si>
  <si>
    <t>BHAWANIPATNA</t>
  </si>
  <si>
    <t>NABARANGPUR</t>
  </si>
  <si>
    <t>KEONJHAR</t>
  </si>
  <si>
    <t>GANJAM</t>
  </si>
  <si>
    <t>KENDRAPARA</t>
  </si>
  <si>
    <t>RAYAGADA</t>
  </si>
  <si>
    <t>BHANJANAGAR</t>
  </si>
  <si>
    <t>JHARSUGUDA</t>
  </si>
  <si>
    <t>TITILAGARH</t>
  </si>
  <si>
    <t>DARGHA BAZAR</t>
  </si>
  <si>
    <t>SL.</t>
  </si>
  <si>
    <t>DATE</t>
  </si>
  <si>
    <t>LR NO.</t>
  </si>
  <si>
    <t>INV. NO.</t>
  </si>
  <si>
    <t>FROM</t>
  </si>
  <si>
    <t>CTC</t>
  </si>
  <si>
    <t>DESTINATION</t>
  </si>
  <si>
    <t>CASE</t>
  </si>
  <si>
    <t>REMARKS</t>
  </si>
  <si>
    <t>PARTY NAME</t>
  </si>
  <si>
    <t>ARVI AGENCY</t>
  </si>
  <si>
    <t>VANDANA SHOPPING CENTER</t>
  </si>
  <si>
    <t>MUSHKAN ENTERPRISES</t>
  </si>
  <si>
    <t>NEW FUTURE MART</t>
  </si>
  <si>
    <t>MUSKAN ENTERPRISES</t>
  </si>
  <si>
    <t>MURTY GENERAL STORES</t>
  </si>
  <si>
    <t>ROOP INTERNATIONAL</t>
  </si>
  <si>
    <t>SUBHAM TRAVEL MART</t>
  </si>
  <si>
    <t xml:space="preserve">AS TECNOLOLOGIGIES </t>
  </si>
  <si>
    <t xml:space="preserve">NAZISH AGENCIES 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</si>
  <si>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</si>
  <si>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</si>
  <si>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</si>
  <si>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</si>
  <si>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</si>
  <si>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</si>
  <si>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</si>
  <si>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</si>
  <si>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NIGUNDI</t>
  </si>
  <si>
    <t>BRP</t>
  </si>
  <si>
    <t>(RUPEES ONE LAKH NINETY ONE THOUSAND NINE HUNDRED SEVENTEEN ONLY)</t>
  </si>
  <si>
    <t>M/S SAFARI INDUSTRIES INDIA LTD.</t>
  </si>
  <si>
    <t>0134</t>
  </si>
  <si>
    <t>0648/0144/0145/0135</t>
  </si>
  <si>
    <t>0178</t>
  </si>
  <si>
    <t>0193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</si>
</sst>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2" fontId="0" fillId="0" borderId="1" xfId="0" applyNumberFormat="1" applyBorder="1"/>
    <xf numFmtId="2" fontId="0" fillId="0" borderId="0" xfId="0" applyNumberFormat="1"/>
    <xf numFmtId="0" fontId="0" fillId="2" borderId="1" xfId="0" applyFill="1" applyBorder="1"/>
    <xf numFmtId="0" fontId="2" fillId="2" borderId="1" xfId="0" applyFont="1" applyFill="1" applyBorder="1"/>
    <xf numFmtId="2" fontId="0" fillId="2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2" xfId="0" applyFont="1" applyBorder="1"/>
    <xf numFmtId="0" fontId="0" fillId="2" borderId="2" xfId="0" applyFill="1" applyBorder="1"/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/>
    <xf numFmtId="0" fontId="0" fillId="0" borderId="15" xfId="0" applyBorder="1"/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/>
    </xf>
    <xf numFmtId="0" fontId="2" fillId="2" borderId="8" xfId="0" applyFont="1" applyFill="1" applyBorder="1"/>
    <xf numFmtId="0" fontId="1" fillId="2" borderId="17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2" fillId="2" borderId="1" xfId="0" quotePrefix="1" applyFont="1" applyFill="1" applyBorder="1"/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2">
    <dxf>
      <font>
        <color rgb="FFC0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NEW RATE / CASE</v>
          </cell>
        </row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  <row r="128">
          <cell r="C128" t="str">
            <v>GANJAM</v>
          </cell>
          <cell r="D128">
            <v>162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6"/>
  <sheetViews>
    <sheetView tabSelected="1" workbookViewId="0">
      <selection activeCell="S8" sqref="S8"/>
    </sheetView>
  </sheetViews>
  <sheetFormatPr defaultRowHeight="15"/>
  <cols>
    <col min="1" max="1" width="4" style="3" bestFit="1" customWidth="1"/>
    <col min="2" max="2" width="9.7109375" bestFit="1" customWidth="1"/>
    <col min="3" max="3" width="7.85546875" bestFit="1" customWidth="1"/>
    <col min="4" max="4" width="20.7109375" style="9" bestFit="1" customWidth="1"/>
    <col min="5" max="5" width="5.28515625" customWidth="1"/>
    <col min="6" max="6" width="15" customWidth="1"/>
    <col min="7" max="7" width="5.42578125" bestFit="1" customWidth="1"/>
    <col min="8" max="9" width="6.5703125" style="5" bestFit="1" customWidth="1"/>
    <col min="10" max="10" width="8.5703125" style="5" bestFit="1" customWidth="1"/>
    <col min="11" max="11" width="7.5703125" style="5" bestFit="1" customWidth="1"/>
    <col min="12" max="12" width="7.42578125" style="5" customWidth="1"/>
    <col min="13" max="13" width="7.140625" style="5" customWidth="1"/>
    <col min="14" max="14" width="8.42578125" style="5" customWidth="1"/>
    <col min="15" max="15" width="9.5703125" style="5" bestFit="1" customWidth="1"/>
    <col min="16" max="16" width="12" bestFit="1" customWidth="1"/>
    <col min="17" max="17" width="34.140625" bestFit="1" customWidth="1"/>
  </cols>
  <sheetData>
    <row r="1" spans="1:18" ht="15.75" thickBot="1">
      <c r="A1" s="39" t="s">
        <v>305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8" ht="45.75" thickBot="1">
      <c r="A2" s="25" t="s">
        <v>274</v>
      </c>
      <c r="B2" s="26" t="s">
        <v>275</v>
      </c>
      <c r="C2" s="26" t="s">
        <v>276</v>
      </c>
      <c r="D2" s="33" t="s">
        <v>277</v>
      </c>
      <c r="E2" s="27" t="s">
        <v>278</v>
      </c>
      <c r="F2" s="26" t="s">
        <v>280</v>
      </c>
      <c r="G2" s="26" t="s">
        <v>281</v>
      </c>
      <c r="H2" s="28" t="s">
        <v>294</v>
      </c>
      <c r="I2" s="28" t="s">
        <v>295</v>
      </c>
      <c r="J2" s="28" t="s">
        <v>296</v>
      </c>
      <c r="K2" s="28" t="s">
        <v>297</v>
      </c>
      <c r="L2" s="29" t="s">
        <v>298</v>
      </c>
      <c r="M2" s="28" t="s">
        <v>299</v>
      </c>
      <c r="N2" s="30" t="s">
        <v>300</v>
      </c>
      <c r="O2" s="28" t="s">
        <v>301</v>
      </c>
      <c r="P2" s="31" t="s">
        <v>282</v>
      </c>
      <c r="Q2" s="11" t="s">
        <v>283</v>
      </c>
    </row>
    <row r="3" spans="1:18">
      <c r="A3" s="21">
        <v>1</v>
      </c>
      <c r="B3" s="22" t="s">
        <v>6</v>
      </c>
      <c r="C3" s="22" t="s">
        <v>5</v>
      </c>
      <c r="D3" s="34" t="s">
        <v>7</v>
      </c>
      <c r="E3" s="22" t="s">
        <v>279</v>
      </c>
      <c r="F3" s="22" t="s">
        <v>251</v>
      </c>
      <c r="G3" s="22">
        <v>8</v>
      </c>
      <c r="H3" s="23">
        <f>VLOOKUP(F3,'[1]SAFARI SALES'!$C$3:$D$144,2,FALSE)</f>
        <v>106</v>
      </c>
      <c r="I3" s="23">
        <f>G3*3</f>
        <v>24</v>
      </c>
      <c r="J3" s="23">
        <f>G3*40</f>
        <v>320</v>
      </c>
      <c r="K3" s="23">
        <f>G3*30</f>
        <v>240</v>
      </c>
      <c r="L3" s="23">
        <v>25</v>
      </c>
      <c r="M3" s="23">
        <v>25</v>
      </c>
      <c r="N3" s="23"/>
      <c r="O3" s="23">
        <f>G3*H3+I3+J3+K3+L3+M3</f>
        <v>1482</v>
      </c>
      <c r="P3" s="24"/>
      <c r="Q3" s="12" t="s">
        <v>8</v>
      </c>
    </row>
    <row r="4" spans="1:18">
      <c r="A4" s="16">
        <f>A3+1</f>
        <v>2</v>
      </c>
      <c r="B4" s="1" t="s">
        <v>6</v>
      </c>
      <c r="C4" s="1" t="s">
        <v>9</v>
      </c>
      <c r="D4" s="6" t="s">
        <v>10</v>
      </c>
      <c r="E4" s="1" t="s">
        <v>279</v>
      </c>
      <c r="F4" s="1" t="s">
        <v>252</v>
      </c>
      <c r="G4" s="1">
        <v>6</v>
      </c>
      <c r="H4" s="4">
        <f>VLOOKUP(F4,'[1]SAFARI SALES'!$C$3:$D$144,2,FALSE)</f>
        <v>106</v>
      </c>
      <c r="I4" s="4">
        <f t="shared" ref="I4:I67" si="0">G4*3</f>
        <v>18</v>
      </c>
      <c r="J4" s="4">
        <f t="shared" ref="J4:J67" si="1">G4*40</f>
        <v>240</v>
      </c>
      <c r="K4" s="4">
        <f t="shared" ref="K4:K67" si="2">G4*30</f>
        <v>180</v>
      </c>
      <c r="L4" s="4">
        <v>25</v>
      </c>
      <c r="M4" s="4">
        <v>25</v>
      </c>
      <c r="N4" s="4"/>
      <c r="O4" s="4">
        <f t="shared" ref="O4:O67" si="3">G4*H4+I4+J4+K4+L4+M4</f>
        <v>1124</v>
      </c>
      <c r="P4" s="17"/>
      <c r="Q4" s="12" t="s">
        <v>11</v>
      </c>
    </row>
    <row r="5" spans="1:18">
      <c r="A5" s="16">
        <f t="shared" ref="A5:A68" si="4">A4+1</f>
        <v>3</v>
      </c>
      <c r="B5" s="1" t="s">
        <v>6</v>
      </c>
      <c r="C5" s="1" t="s">
        <v>13</v>
      </c>
      <c r="D5" s="35" t="s">
        <v>306</v>
      </c>
      <c r="E5" s="1" t="s">
        <v>279</v>
      </c>
      <c r="F5" s="1" t="s">
        <v>253</v>
      </c>
      <c r="G5" s="1">
        <v>4</v>
      </c>
      <c r="H5" s="4">
        <f>VLOOKUP(F5,'[1]SAFARI SALES'!$C$3:$D$144,2,FALSE)</f>
        <v>113</v>
      </c>
      <c r="I5" s="4">
        <f t="shared" si="0"/>
        <v>12</v>
      </c>
      <c r="J5" s="4">
        <f t="shared" si="1"/>
        <v>160</v>
      </c>
      <c r="K5" s="4">
        <f t="shared" si="2"/>
        <v>120</v>
      </c>
      <c r="L5" s="4">
        <v>25</v>
      </c>
      <c r="M5" s="4">
        <v>25</v>
      </c>
      <c r="N5" s="4"/>
      <c r="O5" s="4">
        <f t="shared" si="3"/>
        <v>794</v>
      </c>
      <c r="P5" s="17"/>
      <c r="Q5" s="12" t="s">
        <v>285</v>
      </c>
      <c r="R5" s="42"/>
    </row>
    <row r="6" spans="1:18">
      <c r="A6" s="16">
        <f t="shared" si="4"/>
        <v>4</v>
      </c>
      <c r="B6" s="1" t="s">
        <v>6</v>
      </c>
      <c r="C6" s="1" t="s">
        <v>14</v>
      </c>
      <c r="D6" s="6" t="s">
        <v>15</v>
      </c>
      <c r="E6" s="1" t="s">
        <v>279</v>
      </c>
      <c r="F6" s="1" t="s">
        <v>250</v>
      </c>
      <c r="G6" s="1">
        <v>5</v>
      </c>
      <c r="H6" s="4">
        <f>VLOOKUP(F6,'[1]SAFARI SALES'!$C$3:$D$144,2,FALSE)</f>
        <v>106</v>
      </c>
      <c r="I6" s="4">
        <f t="shared" si="0"/>
        <v>15</v>
      </c>
      <c r="J6" s="4">
        <f t="shared" si="1"/>
        <v>200</v>
      </c>
      <c r="K6" s="4">
        <f t="shared" si="2"/>
        <v>150</v>
      </c>
      <c r="L6" s="4">
        <v>25</v>
      </c>
      <c r="M6" s="4">
        <v>25</v>
      </c>
      <c r="N6" s="4"/>
      <c r="O6" s="4">
        <f t="shared" si="3"/>
        <v>945</v>
      </c>
      <c r="P6" s="17"/>
      <c r="Q6" s="12" t="s">
        <v>286</v>
      </c>
    </row>
    <row r="7" spans="1:18">
      <c r="A7" s="16">
        <f t="shared" si="4"/>
        <v>5</v>
      </c>
      <c r="B7" s="1" t="s">
        <v>6</v>
      </c>
      <c r="C7" s="1" t="s">
        <v>16</v>
      </c>
      <c r="D7" s="6" t="s">
        <v>17</v>
      </c>
      <c r="E7" s="1" t="s">
        <v>279</v>
      </c>
      <c r="F7" s="1" t="s">
        <v>273</v>
      </c>
      <c r="G7" s="1">
        <v>1</v>
      </c>
      <c r="H7" s="4">
        <v>40</v>
      </c>
      <c r="I7" s="4">
        <f t="shared" si="0"/>
        <v>3</v>
      </c>
      <c r="J7" s="4">
        <f t="shared" si="1"/>
        <v>40</v>
      </c>
      <c r="K7" s="4">
        <f t="shared" si="2"/>
        <v>30</v>
      </c>
      <c r="L7" s="4">
        <v>25</v>
      </c>
      <c r="M7" s="4">
        <v>25</v>
      </c>
      <c r="N7" s="4"/>
      <c r="O7" s="4">
        <f t="shared" si="3"/>
        <v>163</v>
      </c>
      <c r="P7" s="17"/>
      <c r="Q7" s="13" t="s">
        <v>293</v>
      </c>
    </row>
    <row r="8" spans="1:18">
      <c r="A8" s="16">
        <f t="shared" si="4"/>
        <v>6</v>
      </c>
      <c r="B8" s="1" t="s">
        <v>12</v>
      </c>
      <c r="C8" s="1" t="s">
        <v>18</v>
      </c>
      <c r="D8" s="7" t="s">
        <v>307</v>
      </c>
      <c r="E8" s="1" t="s">
        <v>279</v>
      </c>
      <c r="F8" s="1" t="s">
        <v>254</v>
      </c>
      <c r="G8" s="1">
        <v>40</v>
      </c>
      <c r="H8" s="4">
        <f>VLOOKUP(F8,'[1]SAFARI SALES'!$C$3:$D$144,2,FALSE)</f>
        <v>106</v>
      </c>
      <c r="I8" s="4">
        <f t="shared" si="0"/>
        <v>120</v>
      </c>
      <c r="J8" s="4">
        <f t="shared" si="1"/>
        <v>1600</v>
      </c>
      <c r="K8" s="4">
        <f t="shared" si="2"/>
        <v>1200</v>
      </c>
      <c r="L8" s="4">
        <v>25</v>
      </c>
      <c r="M8" s="4">
        <v>25</v>
      </c>
      <c r="N8" s="4"/>
      <c r="O8" s="4">
        <f t="shared" si="3"/>
        <v>7210</v>
      </c>
      <c r="P8" s="17"/>
      <c r="Q8" s="12" t="s">
        <v>19</v>
      </c>
    </row>
    <row r="9" spans="1:18">
      <c r="A9" s="16">
        <f t="shared" si="4"/>
        <v>7</v>
      </c>
      <c r="B9" s="1" t="s">
        <v>12</v>
      </c>
      <c r="C9" s="1" t="s">
        <v>20</v>
      </c>
      <c r="D9" s="6" t="s">
        <v>21</v>
      </c>
      <c r="E9" s="1" t="s">
        <v>279</v>
      </c>
      <c r="F9" s="1" t="s">
        <v>255</v>
      </c>
      <c r="G9" s="1">
        <v>7</v>
      </c>
      <c r="H9" s="4">
        <f>VLOOKUP(F9,'[1]SAFARI SALES'!$C$3:$D$144,2,FALSE)</f>
        <v>92</v>
      </c>
      <c r="I9" s="4">
        <f t="shared" si="0"/>
        <v>21</v>
      </c>
      <c r="J9" s="4">
        <f t="shared" si="1"/>
        <v>280</v>
      </c>
      <c r="K9" s="4">
        <f t="shared" si="2"/>
        <v>210</v>
      </c>
      <c r="L9" s="4">
        <v>25</v>
      </c>
      <c r="M9" s="4">
        <v>25</v>
      </c>
      <c r="N9" s="4"/>
      <c r="O9" s="4">
        <f t="shared" si="3"/>
        <v>1205</v>
      </c>
      <c r="P9" s="17"/>
      <c r="Q9" s="12" t="s">
        <v>22</v>
      </c>
    </row>
    <row r="10" spans="1:18">
      <c r="A10" s="16">
        <f t="shared" si="4"/>
        <v>8</v>
      </c>
      <c r="B10" s="1" t="s">
        <v>12</v>
      </c>
      <c r="C10" s="1" t="s">
        <v>23</v>
      </c>
      <c r="D10" s="6" t="s">
        <v>24</v>
      </c>
      <c r="E10" s="1" t="s">
        <v>279</v>
      </c>
      <c r="F10" s="1" t="s">
        <v>255</v>
      </c>
      <c r="G10" s="1">
        <v>5</v>
      </c>
      <c r="H10" s="4">
        <f>VLOOKUP(F10,'[1]SAFARI SALES'!$C$3:$D$144,2,FALSE)</f>
        <v>92</v>
      </c>
      <c r="I10" s="4">
        <f t="shared" si="0"/>
        <v>15</v>
      </c>
      <c r="J10" s="4">
        <f t="shared" si="1"/>
        <v>200</v>
      </c>
      <c r="K10" s="4">
        <f t="shared" si="2"/>
        <v>150</v>
      </c>
      <c r="L10" s="4">
        <v>25</v>
      </c>
      <c r="M10" s="4">
        <v>25</v>
      </c>
      <c r="N10" s="4"/>
      <c r="O10" s="4">
        <f t="shared" si="3"/>
        <v>875</v>
      </c>
      <c r="P10" s="17"/>
      <c r="Q10" s="12" t="s">
        <v>25</v>
      </c>
    </row>
    <row r="11" spans="1:18">
      <c r="A11" s="16">
        <f t="shared" si="4"/>
        <v>9</v>
      </c>
      <c r="B11" s="1" t="s">
        <v>12</v>
      </c>
      <c r="C11" s="1" t="s">
        <v>26</v>
      </c>
      <c r="D11" s="6" t="s">
        <v>27</v>
      </c>
      <c r="E11" s="1" t="s">
        <v>279</v>
      </c>
      <c r="F11" s="1" t="s">
        <v>255</v>
      </c>
      <c r="G11" s="1">
        <v>2</v>
      </c>
      <c r="H11" s="4">
        <f>VLOOKUP(F11,'[1]SAFARI SALES'!$C$3:$D$144,2,FALSE)</f>
        <v>92</v>
      </c>
      <c r="I11" s="4">
        <f t="shared" si="0"/>
        <v>6</v>
      </c>
      <c r="J11" s="4">
        <f t="shared" si="1"/>
        <v>80</v>
      </c>
      <c r="K11" s="4">
        <f t="shared" si="2"/>
        <v>60</v>
      </c>
      <c r="L11" s="4">
        <v>25</v>
      </c>
      <c r="M11" s="4">
        <v>25</v>
      </c>
      <c r="N11" s="4"/>
      <c r="O11" s="4">
        <f t="shared" si="3"/>
        <v>380</v>
      </c>
      <c r="P11" s="17"/>
      <c r="Q11" s="12" t="s">
        <v>25</v>
      </c>
    </row>
    <row r="12" spans="1:18">
      <c r="A12" s="16">
        <f t="shared" si="4"/>
        <v>10</v>
      </c>
      <c r="B12" s="1" t="s">
        <v>12</v>
      </c>
      <c r="C12" s="1" t="s">
        <v>28</v>
      </c>
      <c r="D12" s="6" t="s">
        <v>29</v>
      </c>
      <c r="E12" s="1" t="s">
        <v>279</v>
      </c>
      <c r="F12" s="1" t="s">
        <v>255</v>
      </c>
      <c r="G12" s="1">
        <v>3</v>
      </c>
      <c r="H12" s="4">
        <f>VLOOKUP(F12,'[1]SAFARI SALES'!$C$3:$D$144,2,FALSE)</f>
        <v>92</v>
      </c>
      <c r="I12" s="4">
        <f t="shared" si="0"/>
        <v>9</v>
      </c>
      <c r="J12" s="4">
        <f t="shared" si="1"/>
        <v>120</v>
      </c>
      <c r="K12" s="4">
        <f t="shared" si="2"/>
        <v>90</v>
      </c>
      <c r="L12" s="4">
        <v>25</v>
      </c>
      <c r="M12" s="4">
        <v>25</v>
      </c>
      <c r="N12" s="4"/>
      <c r="O12" s="4">
        <f t="shared" si="3"/>
        <v>545</v>
      </c>
      <c r="P12" s="17"/>
      <c r="Q12" s="12" t="s">
        <v>287</v>
      </c>
    </row>
    <row r="13" spans="1:18">
      <c r="A13" s="16">
        <f t="shared" si="4"/>
        <v>11</v>
      </c>
      <c r="B13" s="1" t="s">
        <v>12</v>
      </c>
      <c r="C13" s="1" t="s">
        <v>30</v>
      </c>
      <c r="D13" s="6" t="s">
        <v>31</v>
      </c>
      <c r="E13" s="1" t="s">
        <v>279</v>
      </c>
      <c r="F13" s="1" t="s">
        <v>253</v>
      </c>
      <c r="G13" s="1">
        <v>4</v>
      </c>
      <c r="H13" s="4">
        <f>VLOOKUP(F13,'[1]SAFARI SALES'!$C$3:$D$144,2,FALSE)</f>
        <v>113</v>
      </c>
      <c r="I13" s="4">
        <f t="shared" si="0"/>
        <v>12</v>
      </c>
      <c r="J13" s="4">
        <f t="shared" si="1"/>
        <v>160</v>
      </c>
      <c r="K13" s="4">
        <f t="shared" si="2"/>
        <v>120</v>
      </c>
      <c r="L13" s="4">
        <v>25</v>
      </c>
      <c r="M13" s="4">
        <v>25</v>
      </c>
      <c r="N13" s="4"/>
      <c r="O13" s="4">
        <f t="shared" si="3"/>
        <v>794</v>
      </c>
      <c r="P13" s="17"/>
      <c r="Q13" s="12" t="s">
        <v>32</v>
      </c>
    </row>
    <row r="14" spans="1:18">
      <c r="A14" s="16">
        <f t="shared" si="4"/>
        <v>12</v>
      </c>
      <c r="B14" s="1" t="s">
        <v>2</v>
      </c>
      <c r="C14" s="1" t="s">
        <v>1</v>
      </c>
      <c r="D14" s="6" t="s">
        <v>4</v>
      </c>
      <c r="E14" s="1" t="s">
        <v>303</v>
      </c>
      <c r="F14" s="1" t="s">
        <v>0</v>
      </c>
      <c r="G14" s="1">
        <v>12</v>
      </c>
      <c r="H14" s="4">
        <v>106</v>
      </c>
      <c r="I14" s="4">
        <f t="shared" si="0"/>
        <v>36</v>
      </c>
      <c r="J14" s="4">
        <v>0</v>
      </c>
      <c r="K14" s="4">
        <v>0</v>
      </c>
      <c r="L14" s="4">
        <v>25</v>
      </c>
      <c r="M14" s="4">
        <v>25</v>
      </c>
      <c r="N14" s="4"/>
      <c r="O14" s="4">
        <f t="shared" si="3"/>
        <v>1358</v>
      </c>
      <c r="P14" s="17" t="s">
        <v>3</v>
      </c>
      <c r="Q14" s="12" t="s">
        <v>284</v>
      </c>
    </row>
    <row r="15" spans="1:18">
      <c r="A15" s="16">
        <f t="shared" si="4"/>
        <v>13</v>
      </c>
      <c r="B15" s="1" t="s">
        <v>34</v>
      </c>
      <c r="C15" s="1" t="s">
        <v>33</v>
      </c>
      <c r="D15" s="6" t="s">
        <v>35</v>
      </c>
      <c r="E15" s="1" t="s">
        <v>279</v>
      </c>
      <c r="F15" s="1" t="s">
        <v>256</v>
      </c>
      <c r="G15" s="1">
        <v>2</v>
      </c>
      <c r="H15" s="4">
        <v>40</v>
      </c>
      <c r="I15" s="4">
        <f t="shared" si="0"/>
        <v>6</v>
      </c>
      <c r="J15" s="4">
        <f t="shared" si="1"/>
        <v>80</v>
      </c>
      <c r="K15" s="4">
        <f t="shared" si="2"/>
        <v>60</v>
      </c>
      <c r="L15" s="4">
        <v>25</v>
      </c>
      <c r="M15" s="4">
        <v>25</v>
      </c>
      <c r="N15" s="4"/>
      <c r="O15" s="4">
        <f t="shared" si="3"/>
        <v>276</v>
      </c>
      <c r="P15" s="17"/>
      <c r="Q15" s="13" t="s">
        <v>292</v>
      </c>
    </row>
    <row r="16" spans="1:18" s="9" customFormat="1">
      <c r="A16" s="16">
        <f t="shared" si="4"/>
        <v>14</v>
      </c>
      <c r="B16" s="6" t="s">
        <v>37</v>
      </c>
      <c r="C16" s="6" t="s">
        <v>36</v>
      </c>
      <c r="D16" s="6" t="s">
        <v>38</v>
      </c>
      <c r="E16" s="6" t="s">
        <v>279</v>
      </c>
      <c r="F16" s="7" t="s">
        <v>302</v>
      </c>
      <c r="G16" s="6">
        <v>181</v>
      </c>
      <c r="H16" s="8">
        <v>50</v>
      </c>
      <c r="I16" s="8">
        <v>0</v>
      </c>
      <c r="J16" s="8">
        <v>0</v>
      </c>
      <c r="K16" s="8">
        <v>0</v>
      </c>
      <c r="L16" s="8">
        <v>25</v>
      </c>
      <c r="M16" s="8">
        <v>25</v>
      </c>
      <c r="N16" s="8"/>
      <c r="O16" s="8">
        <f t="shared" si="3"/>
        <v>9100</v>
      </c>
      <c r="P16" s="18"/>
      <c r="Q16" s="14" t="s">
        <v>39</v>
      </c>
    </row>
    <row r="17" spans="1:17" s="9" customFormat="1">
      <c r="A17" s="16">
        <f t="shared" si="4"/>
        <v>15</v>
      </c>
      <c r="B17" s="6" t="s">
        <v>37</v>
      </c>
      <c r="C17" s="6" t="s">
        <v>41</v>
      </c>
      <c r="D17" s="6" t="s">
        <v>42</v>
      </c>
      <c r="E17" s="6" t="s">
        <v>279</v>
      </c>
      <c r="F17" s="6" t="s">
        <v>257</v>
      </c>
      <c r="G17" s="6">
        <v>261</v>
      </c>
      <c r="H17" s="8">
        <v>115</v>
      </c>
      <c r="I17" s="8">
        <v>0</v>
      </c>
      <c r="J17" s="8">
        <v>0</v>
      </c>
      <c r="K17" s="8">
        <v>0</v>
      </c>
      <c r="L17" s="8">
        <v>25</v>
      </c>
      <c r="M17" s="8">
        <v>25</v>
      </c>
      <c r="N17" s="8"/>
      <c r="O17" s="8">
        <f t="shared" si="3"/>
        <v>30065</v>
      </c>
      <c r="P17" s="18"/>
      <c r="Q17" s="14" t="s">
        <v>39</v>
      </c>
    </row>
    <row r="18" spans="1:17">
      <c r="A18" s="16">
        <f t="shared" si="4"/>
        <v>16</v>
      </c>
      <c r="B18" s="1" t="s">
        <v>44</v>
      </c>
      <c r="C18" s="1" t="s">
        <v>43</v>
      </c>
      <c r="D18" s="6" t="s">
        <v>45</v>
      </c>
      <c r="E18" s="1" t="s">
        <v>279</v>
      </c>
      <c r="F18" s="2" t="s">
        <v>0</v>
      </c>
      <c r="G18" s="1">
        <v>12</v>
      </c>
      <c r="H18" s="4">
        <f>VLOOKUP(F18,'[1]SAFARI SALES'!$C$3:$D$144,2,FALSE)</f>
        <v>40</v>
      </c>
      <c r="I18" s="4">
        <f t="shared" si="0"/>
        <v>36</v>
      </c>
      <c r="J18" s="4">
        <f t="shared" si="1"/>
        <v>480</v>
      </c>
      <c r="K18" s="4">
        <f t="shared" si="2"/>
        <v>360</v>
      </c>
      <c r="L18" s="4">
        <v>25</v>
      </c>
      <c r="M18" s="4">
        <v>25</v>
      </c>
      <c r="N18" s="4">
        <v>300</v>
      </c>
      <c r="O18" s="4">
        <f t="shared" si="3"/>
        <v>1406</v>
      </c>
      <c r="P18" s="17"/>
      <c r="Q18" s="12" t="s">
        <v>52</v>
      </c>
    </row>
    <row r="19" spans="1:17">
      <c r="A19" s="16">
        <f t="shared" si="4"/>
        <v>17</v>
      </c>
      <c r="B19" s="1" t="s">
        <v>44</v>
      </c>
      <c r="C19" s="1" t="s">
        <v>47</v>
      </c>
      <c r="D19" s="6" t="s">
        <v>48</v>
      </c>
      <c r="E19" s="1" t="s">
        <v>279</v>
      </c>
      <c r="F19" s="1" t="s">
        <v>250</v>
      </c>
      <c r="G19" s="1">
        <v>26</v>
      </c>
      <c r="H19" s="4">
        <f>VLOOKUP(F19,'[1]SAFARI SALES'!$C$3:$D$144,2,FALSE)</f>
        <v>106</v>
      </c>
      <c r="I19" s="4">
        <f t="shared" si="0"/>
        <v>78</v>
      </c>
      <c r="J19" s="4">
        <f t="shared" si="1"/>
        <v>1040</v>
      </c>
      <c r="K19" s="4">
        <f t="shared" si="2"/>
        <v>780</v>
      </c>
      <c r="L19" s="4">
        <v>25</v>
      </c>
      <c r="M19" s="4">
        <v>25</v>
      </c>
      <c r="N19" s="4">
        <v>300</v>
      </c>
      <c r="O19" s="4">
        <f t="shared" si="3"/>
        <v>4704</v>
      </c>
      <c r="P19" s="17"/>
      <c r="Q19" s="12" t="s">
        <v>52</v>
      </c>
    </row>
    <row r="20" spans="1:17">
      <c r="A20" s="16">
        <f t="shared" si="4"/>
        <v>18</v>
      </c>
      <c r="B20" s="1" t="s">
        <v>44</v>
      </c>
      <c r="C20" s="1" t="s">
        <v>49</v>
      </c>
      <c r="D20" s="35" t="s">
        <v>308</v>
      </c>
      <c r="E20" s="1" t="s">
        <v>279</v>
      </c>
      <c r="F20" s="1" t="s">
        <v>258</v>
      </c>
      <c r="G20" s="1">
        <v>9</v>
      </c>
      <c r="H20" s="4">
        <f>VLOOKUP(F20,'[1]SAFARI SALES'!$C$3:$D$144,2,FALSE)</f>
        <v>106</v>
      </c>
      <c r="I20" s="4">
        <f t="shared" si="0"/>
        <v>27</v>
      </c>
      <c r="J20" s="4">
        <f t="shared" si="1"/>
        <v>360</v>
      </c>
      <c r="K20" s="4">
        <f t="shared" si="2"/>
        <v>270</v>
      </c>
      <c r="L20" s="4">
        <v>25</v>
      </c>
      <c r="M20" s="4">
        <v>25</v>
      </c>
      <c r="N20" s="4">
        <v>300</v>
      </c>
      <c r="O20" s="4">
        <f t="shared" si="3"/>
        <v>1661</v>
      </c>
      <c r="P20" s="17"/>
      <c r="Q20" s="12" t="s">
        <v>52</v>
      </c>
    </row>
    <row r="21" spans="1:17">
      <c r="A21" s="16">
        <f t="shared" si="4"/>
        <v>19</v>
      </c>
      <c r="B21" s="1" t="s">
        <v>44</v>
      </c>
      <c r="C21" s="1" t="s">
        <v>50</v>
      </c>
      <c r="D21" s="6" t="s">
        <v>51</v>
      </c>
      <c r="E21" s="1" t="s">
        <v>279</v>
      </c>
      <c r="F21" s="1" t="s">
        <v>259</v>
      </c>
      <c r="G21" s="1">
        <v>8</v>
      </c>
      <c r="H21" s="4">
        <f>VLOOKUP(F21,'[1]SAFARI SALES'!$C$3:$D$144,2,FALSE)</f>
        <v>106</v>
      </c>
      <c r="I21" s="4">
        <f t="shared" si="0"/>
        <v>24</v>
      </c>
      <c r="J21" s="4">
        <f t="shared" si="1"/>
        <v>320</v>
      </c>
      <c r="K21" s="4">
        <f t="shared" si="2"/>
        <v>240</v>
      </c>
      <c r="L21" s="4">
        <v>25</v>
      </c>
      <c r="M21" s="4">
        <v>25</v>
      </c>
      <c r="N21" s="4">
        <v>300</v>
      </c>
      <c r="O21" s="4">
        <f t="shared" si="3"/>
        <v>1482</v>
      </c>
      <c r="P21" s="17"/>
      <c r="Q21" s="12" t="s">
        <v>52</v>
      </c>
    </row>
    <row r="22" spans="1:17">
      <c r="A22" s="16">
        <f t="shared" si="4"/>
        <v>20</v>
      </c>
      <c r="B22" s="1" t="s">
        <v>44</v>
      </c>
      <c r="C22" s="1" t="s">
        <v>53</v>
      </c>
      <c r="D22" s="6" t="s">
        <v>54</v>
      </c>
      <c r="E22" s="1" t="s">
        <v>279</v>
      </c>
      <c r="F22" s="1" t="s">
        <v>260</v>
      </c>
      <c r="G22" s="1">
        <v>11</v>
      </c>
      <c r="H22" s="4">
        <f>VLOOKUP(F22,'[1]SAFARI SALES'!$C$3:$D$144,2,FALSE)</f>
        <v>106</v>
      </c>
      <c r="I22" s="4">
        <f t="shared" si="0"/>
        <v>33</v>
      </c>
      <c r="J22" s="4">
        <f t="shared" si="1"/>
        <v>440</v>
      </c>
      <c r="K22" s="4">
        <f t="shared" si="2"/>
        <v>330</v>
      </c>
      <c r="L22" s="4">
        <v>25</v>
      </c>
      <c r="M22" s="4">
        <v>25</v>
      </c>
      <c r="N22" s="4">
        <v>300</v>
      </c>
      <c r="O22" s="4">
        <f t="shared" si="3"/>
        <v>2019</v>
      </c>
      <c r="P22" s="17"/>
      <c r="Q22" s="12" t="s">
        <v>52</v>
      </c>
    </row>
    <row r="23" spans="1:17">
      <c r="A23" s="16">
        <f t="shared" si="4"/>
        <v>21</v>
      </c>
      <c r="B23" s="1" t="s">
        <v>46</v>
      </c>
      <c r="C23" s="1" t="s">
        <v>56</v>
      </c>
      <c r="D23" s="6" t="s">
        <v>57</v>
      </c>
      <c r="E23" s="1" t="s">
        <v>279</v>
      </c>
      <c r="F23" s="1" t="s">
        <v>254</v>
      </c>
      <c r="G23" s="1">
        <v>19</v>
      </c>
      <c r="H23" s="4">
        <f>VLOOKUP(F23,'[1]SAFARI SALES'!$C$3:$D$144,2,FALSE)</f>
        <v>106</v>
      </c>
      <c r="I23" s="4">
        <f t="shared" si="0"/>
        <v>57</v>
      </c>
      <c r="J23" s="4">
        <f t="shared" si="1"/>
        <v>760</v>
      </c>
      <c r="K23" s="4">
        <f t="shared" si="2"/>
        <v>570</v>
      </c>
      <c r="L23" s="4">
        <v>25</v>
      </c>
      <c r="M23" s="4">
        <v>25</v>
      </c>
      <c r="N23" s="4">
        <v>300</v>
      </c>
      <c r="O23" s="4">
        <f t="shared" si="3"/>
        <v>3451</v>
      </c>
      <c r="P23" s="17"/>
      <c r="Q23" s="12" t="s">
        <v>52</v>
      </c>
    </row>
    <row r="24" spans="1:17">
      <c r="A24" s="16">
        <f t="shared" si="4"/>
        <v>22</v>
      </c>
      <c r="B24" s="1" t="s">
        <v>46</v>
      </c>
      <c r="C24" s="1" t="s">
        <v>59</v>
      </c>
      <c r="D24" s="6" t="s">
        <v>60</v>
      </c>
      <c r="E24" s="1" t="s">
        <v>279</v>
      </c>
      <c r="F24" s="1" t="s">
        <v>253</v>
      </c>
      <c r="G24" s="1">
        <v>14</v>
      </c>
      <c r="H24" s="4">
        <f>VLOOKUP(F24,'[1]SAFARI SALES'!$C$3:$D$144,2,FALSE)</f>
        <v>113</v>
      </c>
      <c r="I24" s="4">
        <f t="shared" si="0"/>
        <v>42</v>
      </c>
      <c r="J24" s="4">
        <f t="shared" si="1"/>
        <v>560</v>
      </c>
      <c r="K24" s="4">
        <f t="shared" si="2"/>
        <v>420</v>
      </c>
      <c r="L24" s="4">
        <v>25</v>
      </c>
      <c r="M24" s="4">
        <v>25</v>
      </c>
      <c r="N24" s="4">
        <v>300</v>
      </c>
      <c r="O24" s="4">
        <f t="shared" si="3"/>
        <v>2654</v>
      </c>
      <c r="P24" s="17"/>
      <c r="Q24" s="12" t="s">
        <v>52</v>
      </c>
    </row>
    <row r="25" spans="1:17">
      <c r="A25" s="16">
        <f t="shared" si="4"/>
        <v>23</v>
      </c>
      <c r="B25" s="1" t="s">
        <v>46</v>
      </c>
      <c r="C25" s="1" t="s">
        <v>61</v>
      </c>
      <c r="D25" s="6" t="s">
        <v>62</v>
      </c>
      <c r="E25" s="1" t="s">
        <v>279</v>
      </c>
      <c r="F25" s="1" t="s">
        <v>261</v>
      </c>
      <c r="G25" s="1">
        <v>19</v>
      </c>
      <c r="H25" s="4">
        <f>VLOOKUP(F25,'[1]SAFARI SALES'!$C$3:$D$144,2,FALSE)</f>
        <v>92</v>
      </c>
      <c r="I25" s="4">
        <f t="shared" si="0"/>
        <v>57</v>
      </c>
      <c r="J25" s="4">
        <f t="shared" si="1"/>
        <v>760</v>
      </c>
      <c r="K25" s="4">
        <f t="shared" si="2"/>
        <v>570</v>
      </c>
      <c r="L25" s="4">
        <v>25</v>
      </c>
      <c r="M25" s="4">
        <v>25</v>
      </c>
      <c r="N25" s="4">
        <v>300</v>
      </c>
      <c r="O25" s="4">
        <f t="shared" si="3"/>
        <v>3185</v>
      </c>
      <c r="P25" s="17"/>
      <c r="Q25" s="12" t="s">
        <v>52</v>
      </c>
    </row>
    <row r="26" spans="1:17">
      <c r="A26" s="16">
        <f t="shared" si="4"/>
        <v>24</v>
      </c>
      <c r="B26" s="1" t="s">
        <v>46</v>
      </c>
      <c r="C26" s="1" t="s">
        <v>63</v>
      </c>
      <c r="D26" s="6" t="s">
        <v>64</v>
      </c>
      <c r="E26" s="1" t="s">
        <v>279</v>
      </c>
      <c r="F26" s="1" t="s">
        <v>255</v>
      </c>
      <c r="G26" s="1">
        <v>13</v>
      </c>
      <c r="H26" s="4">
        <f>VLOOKUP(F26,'[1]SAFARI SALES'!$C$3:$D$144,2,FALSE)</f>
        <v>92</v>
      </c>
      <c r="I26" s="4">
        <f t="shared" si="0"/>
        <v>39</v>
      </c>
      <c r="J26" s="4">
        <f t="shared" si="1"/>
        <v>520</v>
      </c>
      <c r="K26" s="4">
        <f t="shared" si="2"/>
        <v>390</v>
      </c>
      <c r="L26" s="4">
        <v>25</v>
      </c>
      <c r="M26" s="4">
        <v>25</v>
      </c>
      <c r="N26" s="4">
        <v>300</v>
      </c>
      <c r="O26" s="4">
        <f t="shared" si="3"/>
        <v>2195</v>
      </c>
      <c r="P26" s="17"/>
      <c r="Q26" s="12" t="s">
        <v>52</v>
      </c>
    </row>
    <row r="27" spans="1:17">
      <c r="A27" s="16">
        <f t="shared" si="4"/>
        <v>25</v>
      </c>
      <c r="B27" s="1" t="s">
        <v>46</v>
      </c>
      <c r="C27" s="1" t="s">
        <v>65</v>
      </c>
      <c r="D27" s="6" t="s">
        <v>66</v>
      </c>
      <c r="E27" s="1" t="s">
        <v>279</v>
      </c>
      <c r="F27" s="1" t="s">
        <v>253</v>
      </c>
      <c r="G27" s="1">
        <v>3</v>
      </c>
      <c r="H27" s="4">
        <f>VLOOKUP(F27,'[1]SAFARI SALES'!$C$3:$D$144,2,FALSE)</f>
        <v>113</v>
      </c>
      <c r="I27" s="4">
        <f t="shared" si="0"/>
        <v>9</v>
      </c>
      <c r="J27" s="4">
        <f t="shared" si="1"/>
        <v>120</v>
      </c>
      <c r="K27" s="4">
        <f t="shared" si="2"/>
        <v>90</v>
      </c>
      <c r="L27" s="4">
        <v>25</v>
      </c>
      <c r="M27" s="4">
        <v>25</v>
      </c>
      <c r="N27" s="4"/>
      <c r="O27" s="4">
        <f t="shared" si="3"/>
        <v>608</v>
      </c>
      <c r="P27" s="17"/>
      <c r="Q27" s="12" t="s">
        <v>67</v>
      </c>
    </row>
    <row r="28" spans="1:17">
      <c r="A28" s="16">
        <f t="shared" si="4"/>
        <v>26</v>
      </c>
      <c r="B28" s="1" t="s">
        <v>46</v>
      </c>
      <c r="C28" s="1" t="s">
        <v>68</v>
      </c>
      <c r="D28" s="6" t="s">
        <v>69</v>
      </c>
      <c r="E28" s="1" t="s">
        <v>279</v>
      </c>
      <c r="F28" s="1" t="s">
        <v>250</v>
      </c>
      <c r="G28" s="1">
        <v>11</v>
      </c>
      <c r="H28" s="4">
        <f>VLOOKUP(F28,'[1]SAFARI SALES'!$C$3:$D$144,2,FALSE)</f>
        <v>106</v>
      </c>
      <c r="I28" s="4">
        <f t="shared" si="0"/>
        <v>33</v>
      </c>
      <c r="J28" s="4">
        <f t="shared" si="1"/>
        <v>440</v>
      </c>
      <c r="K28" s="4">
        <f t="shared" si="2"/>
        <v>330</v>
      </c>
      <c r="L28" s="4">
        <v>25</v>
      </c>
      <c r="M28" s="4">
        <v>25</v>
      </c>
      <c r="N28" s="4"/>
      <c r="O28" s="4">
        <f t="shared" si="3"/>
        <v>2019</v>
      </c>
      <c r="P28" s="17"/>
      <c r="Q28" s="12" t="s">
        <v>284</v>
      </c>
    </row>
    <row r="29" spans="1:17">
      <c r="A29" s="16">
        <f t="shared" si="4"/>
        <v>27</v>
      </c>
      <c r="B29" s="1" t="s">
        <v>46</v>
      </c>
      <c r="C29" s="1" t="s">
        <v>70</v>
      </c>
      <c r="D29" s="35" t="s">
        <v>309</v>
      </c>
      <c r="E29" s="1" t="s">
        <v>279</v>
      </c>
      <c r="F29" s="1" t="s">
        <v>251</v>
      </c>
      <c r="G29" s="1">
        <v>5</v>
      </c>
      <c r="H29" s="4">
        <f>VLOOKUP(F29,'[1]SAFARI SALES'!$C$3:$D$144,2,FALSE)</f>
        <v>106</v>
      </c>
      <c r="I29" s="4">
        <f t="shared" si="0"/>
        <v>15</v>
      </c>
      <c r="J29" s="4">
        <f t="shared" si="1"/>
        <v>200</v>
      </c>
      <c r="K29" s="4">
        <f t="shared" si="2"/>
        <v>150</v>
      </c>
      <c r="L29" s="4">
        <v>25</v>
      </c>
      <c r="M29" s="4">
        <v>25</v>
      </c>
      <c r="N29" s="4">
        <v>300</v>
      </c>
      <c r="O29" s="4">
        <f t="shared" si="3"/>
        <v>945</v>
      </c>
      <c r="P29" s="17"/>
      <c r="Q29" s="12" t="s">
        <v>52</v>
      </c>
    </row>
    <row r="30" spans="1:17">
      <c r="A30" s="16">
        <f t="shared" si="4"/>
        <v>28</v>
      </c>
      <c r="B30" s="1" t="s">
        <v>46</v>
      </c>
      <c r="C30" s="1" t="s">
        <v>71</v>
      </c>
      <c r="D30" s="6" t="s">
        <v>72</v>
      </c>
      <c r="E30" s="1" t="s">
        <v>279</v>
      </c>
      <c r="F30" s="1" t="s">
        <v>256</v>
      </c>
      <c r="G30" s="1">
        <v>1</v>
      </c>
      <c r="H30" s="4">
        <v>40</v>
      </c>
      <c r="I30" s="4">
        <f t="shared" si="0"/>
        <v>3</v>
      </c>
      <c r="J30" s="4">
        <f t="shared" si="1"/>
        <v>40</v>
      </c>
      <c r="K30" s="4">
        <f t="shared" si="2"/>
        <v>30</v>
      </c>
      <c r="L30" s="4">
        <v>25</v>
      </c>
      <c r="M30" s="4">
        <v>25</v>
      </c>
      <c r="N30" s="4"/>
      <c r="O30" s="4">
        <f t="shared" si="3"/>
        <v>163</v>
      </c>
      <c r="P30" s="17"/>
      <c r="Q30" s="13" t="s">
        <v>292</v>
      </c>
    </row>
    <row r="31" spans="1:17">
      <c r="A31" s="16">
        <f t="shared" si="4"/>
        <v>29</v>
      </c>
      <c r="B31" s="1" t="s">
        <v>46</v>
      </c>
      <c r="C31" s="1" t="s">
        <v>73</v>
      </c>
      <c r="D31" s="6" t="s">
        <v>74</v>
      </c>
      <c r="E31" s="1" t="s">
        <v>279</v>
      </c>
      <c r="F31" s="1" t="s">
        <v>260</v>
      </c>
      <c r="G31" s="1">
        <v>16</v>
      </c>
      <c r="H31" s="4">
        <f>VLOOKUP(F31,'[1]SAFARI SALES'!$C$3:$D$144,2,FALSE)</f>
        <v>106</v>
      </c>
      <c r="I31" s="4">
        <f t="shared" si="0"/>
        <v>48</v>
      </c>
      <c r="J31" s="4">
        <f t="shared" si="1"/>
        <v>640</v>
      </c>
      <c r="K31" s="4">
        <f t="shared" si="2"/>
        <v>480</v>
      </c>
      <c r="L31" s="4">
        <v>25</v>
      </c>
      <c r="M31" s="4">
        <v>25</v>
      </c>
      <c r="N31" s="4">
        <v>300</v>
      </c>
      <c r="O31" s="4">
        <f t="shared" si="3"/>
        <v>2914</v>
      </c>
      <c r="P31" s="17"/>
      <c r="Q31" s="12" t="s">
        <v>52</v>
      </c>
    </row>
    <row r="32" spans="1:17">
      <c r="A32" s="16">
        <f t="shared" si="4"/>
        <v>30</v>
      </c>
      <c r="B32" s="1" t="s">
        <v>46</v>
      </c>
      <c r="C32" s="1" t="s">
        <v>75</v>
      </c>
      <c r="D32" s="6" t="s">
        <v>76</v>
      </c>
      <c r="E32" s="1" t="s">
        <v>279</v>
      </c>
      <c r="F32" s="1" t="s">
        <v>262</v>
      </c>
      <c r="G32" s="1">
        <v>6</v>
      </c>
      <c r="H32" s="4">
        <f>VLOOKUP(F32,'[1]SAFARI SALES'!$C$3:$D$144,2,FALSE)</f>
        <v>79</v>
      </c>
      <c r="I32" s="4">
        <f t="shared" si="0"/>
        <v>18</v>
      </c>
      <c r="J32" s="4">
        <f t="shared" si="1"/>
        <v>240</v>
      </c>
      <c r="K32" s="4">
        <f t="shared" si="2"/>
        <v>180</v>
      </c>
      <c r="L32" s="4">
        <v>25</v>
      </c>
      <c r="M32" s="4">
        <v>25</v>
      </c>
      <c r="N32" s="4">
        <v>300</v>
      </c>
      <c r="O32" s="4">
        <f t="shared" si="3"/>
        <v>962</v>
      </c>
      <c r="P32" s="17"/>
      <c r="Q32" s="12" t="s">
        <v>52</v>
      </c>
    </row>
    <row r="33" spans="1:17">
      <c r="A33" s="16">
        <f t="shared" si="4"/>
        <v>31</v>
      </c>
      <c r="B33" s="1" t="s">
        <v>46</v>
      </c>
      <c r="C33" s="1" t="s">
        <v>77</v>
      </c>
      <c r="D33" s="6" t="s">
        <v>78</v>
      </c>
      <c r="E33" s="1" t="s">
        <v>279</v>
      </c>
      <c r="F33" s="1" t="s">
        <v>262</v>
      </c>
      <c r="G33" s="1">
        <v>1</v>
      </c>
      <c r="H33" s="4">
        <f>VLOOKUP(F33,'[1]SAFARI SALES'!$C$3:$D$144,2,FALSE)</f>
        <v>79</v>
      </c>
      <c r="I33" s="4">
        <f t="shared" si="0"/>
        <v>3</v>
      </c>
      <c r="J33" s="4">
        <f t="shared" si="1"/>
        <v>40</v>
      </c>
      <c r="K33" s="4">
        <f t="shared" si="2"/>
        <v>30</v>
      </c>
      <c r="L33" s="4">
        <v>25</v>
      </c>
      <c r="M33" s="4">
        <v>25</v>
      </c>
      <c r="N33" s="4">
        <v>300</v>
      </c>
      <c r="O33" s="4">
        <f t="shared" si="3"/>
        <v>202</v>
      </c>
      <c r="P33" s="17"/>
      <c r="Q33" s="12" t="s">
        <v>52</v>
      </c>
    </row>
    <row r="34" spans="1:17">
      <c r="A34" s="16">
        <f t="shared" si="4"/>
        <v>32</v>
      </c>
      <c r="B34" s="1" t="s">
        <v>46</v>
      </c>
      <c r="C34" s="1" t="s">
        <v>79</v>
      </c>
      <c r="D34" s="6" t="s">
        <v>80</v>
      </c>
      <c r="E34" s="1" t="s">
        <v>279</v>
      </c>
      <c r="F34" s="1" t="s">
        <v>262</v>
      </c>
      <c r="G34" s="1">
        <v>1</v>
      </c>
      <c r="H34" s="4">
        <f>VLOOKUP(F34,'[1]SAFARI SALES'!$C$3:$D$144,2,FALSE)</f>
        <v>79</v>
      </c>
      <c r="I34" s="4">
        <f t="shared" si="0"/>
        <v>3</v>
      </c>
      <c r="J34" s="4">
        <f t="shared" si="1"/>
        <v>40</v>
      </c>
      <c r="K34" s="4">
        <f t="shared" si="2"/>
        <v>30</v>
      </c>
      <c r="L34" s="4">
        <v>25</v>
      </c>
      <c r="M34" s="4">
        <v>25</v>
      </c>
      <c r="N34" s="4">
        <v>300</v>
      </c>
      <c r="O34" s="4">
        <f t="shared" si="3"/>
        <v>202</v>
      </c>
      <c r="P34" s="17"/>
      <c r="Q34" s="12" t="s">
        <v>52</v>
      </c>
    </row>
    <row r="35" spans="1:17">
      <c r="A35" s="16">
        <f t="shared" si="4"/>
        <v>33</v>
      </c>
      <c r="B35" s="1" t="s">
        <v>58</v>
      </c>
      <c r="C35" s="1" t="s">
        <v>81</v>
      </c>
      <c r="D35" s="6" t="s">
        <v>82</v>
      </c>
      <c r="E35" s="1" t="s">
        <v>279</v>
      </c>
      <c r="F35" s="1" t="s">
        <v>263</v>
      </c>
      <c r="G35" s="1">
        <v>9</v>
      </c>
      <c r="H35" s="4">
        <f>VLOOKUP(F35,'[1]SAFARI SALES'!$C$3:$D$144,2,FALSE)</f>
        <v>106</v>
      </c>
      <c r="I35" s="4">
        <f t="shared" si="0"/>
        <v>27</v>
      </c>
      <c r="J35" s="4">
        <f t="shared" si="1"/>
        <v>360</v>
      </c>
      <c r="K35" s="4">
        <f t="shared" si="2"/>
        <v>270</v>
      </c>
      <c r="L35" s="4">
        <v>25</v>
      </c>
      <c r="M35" s="4">
        <v>25</v>
      </c>
      <c r="N35" s="4">
        <v>300</v>
      </c>
      <c r="O35" s="4">
        <f t="shared" si="3"/>
        <v>1661</v>
      </c>
      <c r="P35" s="17"/>
      <c r="Q35" s="12" t="s">
        <v>52</v>
      </c>
    </row>
    <row r="36" spans="1:17">
      <c r="A36" s="16">
        <f t="shared" si="4"/>
        <v>34</v>
      </c>
      <c r="B36" s="1" t="s">
        <v>58</v>
      </c>
      <c r="C36" s="1" t="s">
        <v>83</v>
      </c>
      <c r="D36" s="6" t="s">
        <v>84</v>
      </c>
      <c r="E36" s="1" t="s">
        <v>279</v>
      </c>
      <c r="F36" s="1" t="s">
        <v>264</v>
      </c>
      <c r="G36" s="1">
        <v>5</v>
      </c>
      <c r="H36" s="4">
        <f>VLOOKUP(F36,'[1]SAFARI SALES'!$C$3:$D$144,2,FALSE)</f>
        <v>145</v>
      </c>
      <c r="I36" s="4">
        <f t="shared" si="0"/>
        <v>15</v>
      </c>
      <c r="J36" s="4">
        <f t="shared" si="1"/>
        <v>200</v>
      </c>
      <c r="K36" s="4">
        <f t="shared" si="2"/>
        <v>150</v>
      </c>
      <c r="L36" s="4">
        <v>25</v>
      </c>
      <c r="M36" s="4">
        <v>25</v>
      </c>
      <c r="N36" s="4">
        <v>300</v>
      </c>
      <c r="O36" s="4">
        <f t="shared" si="3"/>
        <v>1140</v>
      </c>
      <c r="P36" s="17"/>
      <c r="Q36" s="12" t="s">
        <v>52</v>
      </c>
    </row>
    <row r="37" spans="1:17">
      <c r="A37" s="16">
        <f t="shared" si="4"/>
        <v>35</v>
      </c>
      <c r="B37" s="1" t="s">
        <v>58</v>
      </c>
      <c r="C37" s="1" t="s">
        <v>85</v>
      </c>
      <c r="D37" s="6" t="s">
        <v>86</v>
      </c>
      <c r="E37" s="1" t="s">
        <v>279</v>
      </c>
      <c r="F37" s="2" t="s">
        <v>0</v>
      </c>
      <c r="G37" s="1">
        <v>6</v>
      </c>
      <c r="H37" s="4">
        <f>VLOOKUP(F37,'[1]SAFARI SALES'!$C$3:$D$144,2,FALSE)</f>
        <v>40</v>
      </c>
      <c r="I37" s="4">
        <f t="shared" si="0"/>
        <v>18</v>
      </c>
      <c r="J37" s="4">
        <f t="shared" si="1"/>
        <v>240</v>
      </c>
      <c r="K37" s="4">
        <f t="shared" si="2"/>
        <v>180</v>
      </c>
      <c r="L37" s="4">
        <v>25</v>
      </c>
      <c r="M37" s="4">
        <v>25</v>
      </c>
      <c r="N37" s="4">
        <v>300</v>
      </c>
      <c r="O37" s="4">
        <f t="shared" si="3"/>
        <v>728</v>
      </c>
      <c r="P37" s="17"/>
      <c r="Q37" s="12" t="s">
        <v>52</v>
      </c>
    </row>
    <row r="38" spans="1:17">
      <c r="A38" s="16">
        <f t="shared" si="4"/>
        <v>36</v>
      </c>
      <c r="B38" s="1" t="s">
        <v>58</v>
      </c>
      <c r="C38" s="1" t="s">
        <v>87</v>
      </c>
      <c r="D38" s="6" t="s">
        <v>88</v>
      </c>
      <c r="E38" s="1" t="s">
        <v>279</v>
      </c>
      <c r="F38" s="1" t="s">
        <v>265</v>
      </c>
      <c r="G38" s="1">
        <v>8</v>
      </c>
      <c r="H38" s="4">
        <f>VLOOKUP(F38,'[1]SAFARI SALES'!$C$3:$D$144,2,FALSE)</f>
        <v>172</v>
      </c>
      <c r="I38" s="4">
        <f t="shared" si="0"/>
        <v>24</v>
      </c>
      <c r="J38" s="4">
        <f t="shared" si="1"/>
        <v>320</v>
      </c>
      <c r="K38" s="4">
        <f t="shared" si="2"/>
        <v>240</v>
      </c>
      <c r="L38" s="4">
        <v>25</v>
      </c>
      <c r="M38" s="4">
        <v>25</v>
      </c>
      <c r="N38" s="4">
        <v>300</v>
      </c>
      <c r="O38" s="4">
        <f t="shared" si="3"/>
        <v>2010</v>
      </c>
      <c r="P38" s="17"/>
      <c r="Q38" s="12" t="s">
        <v>52</v>
      </c>
    </row>
    <row r="39" spans="1:17">
      <c r="A39" s="16">
        <f t="shared" si="4"/>
        <v>37</v>
      </c>
      <c r="B39" s="1" t="s">
        <v>58</v>
      </c>
      <c r="C39" s="1" t="s">
        <v>89</v>
      </c>
      <c r="D39" s="6" t="s">
        <v>90</v>
      </c>
      <c r="E39" s="1" t="s">
        <v>279</v>
      </c>
      <c r="F39" s="1" t="s">
        <v>266</v>
      </c>
      <c r="G39" s="1">
        <v>5</v>
      </c>
      <c r="H39" s="4">
        <f>VLOOKUP(F39,'[1]SAFARI SALES'!$C$3:$D$144,2,FALSE)</f>
        <v>106</v>
      </c>
      <c r="I39" s="4">
        <f t="shared" si="0"/>
        <v>15</v>
      </c>
      <c r="J39" s="4">
        <f t="shared" si="1"/>
        <v>200</v>
      </c>
      <c r="K39" s="4">
        <f t="shared" si="2"/>
        <v>150</v>
      </c>
      <c r="L39" s="4">
        <v>25</v>
      </c>
      <c r="M39" s="4">
        <v>25</v>
      </c>
      <c r="N39" s="4">
        <v>300</v>
      </c>
      <c r="O39" s="4">
        <f t="shared" si="3"/>
        <v>945</v>
      </c>
      <c r="P39" s="17"/>
      <c r="Q39" s="12" t="s">
        <v>52</v>
      </c>
    </row>
    <row r="40" spans="1:17">
      <c r="A40" s="16">
        <f t="shared" si="4"/>
        <v>38</v>
      </c>
      <c r="B40" s="1" t="s">
        <v>58</v>
      </c>
      <c r="C40" s="1" t="s">
        <v>91</v>
      </c>
      <c r="D40" s="6" t="s">
        <v>92</v>
      </c>
      <c r="E40" s="1" t="s">
        <v>279</v>
      </c>
      <c r="F40" s="1" t="s">
        <v>267</v>
      </c>
      <c r="G40" s="1">
        <v>4</v>
      </c>
      <c r="H40" s="4">
        <f>VLOOKUP(F40,'[1]SAFARI SALES'!$C$3:$D$144,2,FALSE)</f>
        <v>162</v>
      </c>
      <c r="I40" s="4">
        <f t="shared" si="0"/>
        <v>12</v>
      </c>
      <c r="J40" s="4">
        <f t="shared" si="1"/>
        <v>160</v>
      </c>
      <c r="K40" s="4">
        <f t="shared" si="2"/>
        <v>120</v>
      </c>
      <c r="L40" s="4">
        <v>25</v>
      </c>
      <c r="M40" s="4">
        <v>25</v>
      </c>
      <c r="N40" s="4">
        <v>300</v>
      </c>
      <c r="O40" s="4">
        <f t="shared" si="3"/>
        <v>990</v>
      </c>
      <c r="P40" s="17"/>
      <c r="Q40" s="12" t="s">
        <v>52</v>
      </c>
    </row>
    <row r="41" spans="1:17">
      <c r="A41" s="16">
        <f t="shared" si="4"/>
        <v>39</v>
      </c>
      <c r="B41" s="1" t="s">
        <v>58</v>
      </c>
      <c r="C41" s="1" t="s">
        <v>93</v>
      </c>
      <c r="D41" s="6" t="s">
        <v>94</v>
      </c>
      <c r="E41" s="1" t="s">
        <v>279</v>
      </c>
      <c r="F41" s="1" t="s">
        <v>268</v>
      </c>
      <c r="G41" s="1">
        <v>4</v>
      </c>
      <c r="H41" s="4">
        <f>VLOOKUP(F41,'[1]SAFARI SALES'!$C$3:$D$144,2,FALSE)</f>
        <v>106</v>
      </c>
      <c r="I41" s="4">
        <f t="shared" si="0"/>
        <v>12</v>
      </c>
      <c r="J41" s="4">
        <f t="shared" si="1"/>
        <v>160</v>
      </c>
      <c r="K41" s="4">
        <f t="shared" si="2"/>
        <v>120</v>
      </c>
      <c r="L41" s="4">
        <v>25</v>
      </c>
      <c r="M41" s="4">
        <v>25</v>
      </c>
      <c r="N41" s="4">
        <v>300</v>
      </c>
      <c r="O41" s="4">
        <f t="shared" si="3"/>
        <v>766</v>
      </c>
      <c r="P41" s="17"/>
      <c r="Q41" s="12" t="s">
        <v>52</v>
      </c>
    </row>
    <row r="42" spans="1:17">
      <c r="A42" s="16">
        <f t="shared" si="4"/>
        <v>40</v>
      </c>
      <c r="B42" s="1" t="s">
        <v>58</v>
      </c>
      <c r="C42" s="1" t="s">
        <v>95</v>
      </c>
      <c r="D42" s="6" t="s">
        <v>96</v>
      </c>
      <c r="E42" s="1" t="s">
        <v>279</v>
      </c>
      <c r="F42" s="1" t="s">
        <v>261</v>
      </c>
      <c r="G42" s="1">
        <v>4</v>
      </c>
      <c r="H42" s="4">
        <f>VLOOKUP(F42,'[1]SAFARI SALES'!$C$3:$D$144,2,FALSE)</f>
        <v>92</v>
      </c>
      <c r="I42" s="4">
        <f t="shared" si="0"/>
        <v>12</v>
      </c>
      <c r="J42" s="4">
        <f t="shared" si="1"/>
        <v>160</v>
      </c>
      <c r="K42" s="4">
        <f t="shared" si="2"/>
        <v>120</v>
      </c>
      <c r="L42" s="4">
        <v>25</v>
      </c>
      <c r="M42" s="4">
        <v>25</v>
      </c>
      <c r="N42" s="4"/>
      <c r="O42" s="4">
        <f t="shared" si="3"/>
        <v>710</v>
      </c>
      <c r="P42" s="17"/>
      <c r="Q42" s="12" t="s">
        <v>97</v>
      </c>
    </row>
    <row r="43" spans="1:17">
      <c r="A43" s="16">
        <f t="shared" si="4"/>
        <v>41</v>
      </c>
      <c r="B43" s="1" t="s">
        <v>58</v>
      </c>
      <c r="C43" s="1" t="s">
        <v>98</v>
      </c>
      <c r="D43" s="6" t="s">
        <v>99</v>
      </c>
      <c r="E43" s="1" t="s">
        <v>279</v>
      </c>
      <c r="F43" s="1" t="s">
        <v>269</v>
      </c>
      <c r="G43" s="1">
        <v>2</v>
      </c>
      <c r="H43" s="4">
        <f>VLOOKUP(F43,'[1]SAFARI SALES'!$C$3:$D$144,2,FALSE)</f>
        <v>166</v>
      </c>
      <c r="I43" s="4">
        <f t="shared" si="0"/>
        <v>6</v>
      </c>
      <c r="J43" s="4">
        <f t="shared" si="1"/>
        <v>80</v>
      </c>
      <c r="K43" s="4">
        <f t="shared" si="2"/>
        <v>60</v>
      </c>
      <c r="L43" s="4">
        <v>25</v>
      </c>
      <c r="M43" s="4">
        <v>25</v>
      </c>
      <c r="N43" s="4">
        <v>300</v>
      </c>
      <c r="O43" s="4">
        <f t="shared" si="3"/>
        <v>528</v>
      </c>
      <c r="P43" s="17"/>
      <c r="Q43" s="12" t="s">
        <v>52</v>
      </c>
    </row>
    <row r="44" spans="1:17">
      <c r="A44" s="16">
        <f t="shared" si="4"/>
        <v>42</v>
      </c>
      <c r="B44" s="1" t="s">
        <v>58</v>
      </c>
      <c r="C44" s="1" t="s">
        <v>100</v>
      </c>
      <c r="D44" s="6" t="s">
        <v>101</v>
      </c>
      <c r="E44" s="1" t="s">
        <v>279</v>
      </c>
      <c r="F44" s="1" t="s">
        <v>254</v>
      </c>
      <c r="G44" s="1">
        <v>10</v>
      </c>
      <c r="H44" s="4">
        <f>VLOOKUP(F44,'[1]SAFARI SALES'!$C$3:$D$144,2,FALSE)</f>
        <v>106</v>
      </c>
      <c r="I44" s="4">
        <f t="shared" si="0"/>
        <v>30</v>
      </c>
      <c r="J44" s="4">
        <f t="shared" si="1"/>
        <v>400</v>
      </c>
      <c r="K44" s="4">
        <f t="shared" si="2"/>
        <v>300</v>
      </c>
      <c r="L44" s="4">
        <v>25</v>
      </c>
      <c r="M44" s="4">
        <v>25</v>
      </c>
      <c r="N44" s="4"/>
      <c r="O44" s="4">
        <f t="shared" si="3"/>
        <v>1840</v>
      </c>
      <c r="P44" s="17"/>
      <c r="Q44" s="12" t="s">
        <v>19</v>
      </c>
    </row>
    <row r="45" spans="1:17">
      <c r="A45" s="16">
        <f t="shared" si="4"/>
        <v>43</v>
      </c>
      <c r="B45" s="1" t="s">
        <v>40</v>
      </c>
      <c r="C45" s="1" t="s">
        <v>102</v>
      </c>
      <c r="D45" s="6" t="s">
        <v>103</v>
      </c>
      <c r="E45" s="1" t="s">
        <v>279</v>
      </c>
      <c r="F45" s="1" t="s">
        <v>254</v>
      </c>
      <c r="G45" s="1">
        <v>17</v>
      </c>
      <c r="H45" s="4">
        <f>VLOOKUP(F45,'[1]SAFARI SALES'!$C$3:$D$144,2,FALSE)</f>
        <v>106</v>
      </c>
      <c r="I45" s="4">
        <f t="shared" si="0"/>
        <v>51</v>
      </c>
      <c r="J45" s="4">
        <f t="shared" si="1"/>
        <v>680</v>
      </c>
      <c r="K45" s="4">
        <f t="shared" si="2"/>
        <v>510</v>
      </c>
      <c r="L45" s="4">
        <v>25</v>
      </c>
      <c r="M45" s="4">
        <v>25</v>
      </c>
      <c r="N45" s="4">
        <v>300</v>
      </c>
      <c r="O45" s="4">
        <f t="shared" si="3"/>
        <v>3093</v>
      </c>
      <c r="P45" s="17"/>
      <c r="Q45" s="12" t="s">
        <v>52</v>
      </c>
    </row>
    <row r="46" spans="1:17">
      <c r="A46" s="16">
        <f t="shared" si="4"/>
        <v>44</v>
      </c>
      <c r="B46" s="1" t="s">
        <v>40</v>
      </c>
      <c r="C46" s="1" t="s">
        <v>104</v>
      </c>
      <c r="D46" s="6" t="s">
        <v>105</v>
      </c>
      <c r="E46" s="1" t="s">
        <v>279</v>
      </c>
      <c r="F46" s="1" t="s">
        <v>258</v>
      </c>
      <c r="G46" s="1">
        <v>8</v>
      </c>
      <c r="H46" s="4">
        <f>VLOOKUP(F46,'[1]SAFARI SALES'!$C$3:$D$144,2,FALSE)</f>
        <v>106</v>
      </c>
      <c r="I46" s="4">
        <f t="shared" si="0"/>
        <v>24</v>
      </c>
      <c r="J46" s="4">
        <f t="shared" si="1"/>
        <v>320</v>
      </c>
      <c r="K46" s="4">
        <f t="shared" si="2"/>
        <v>240</v>
      </c>
      <c r="L46" s="4">
        <v>25</v>
      </c>
      <c r="M46" s="4">
        <v>25</v>
      </c>
      <c r="N46" s="4">
        <v>300</v>
      </c>
      <c r="O46" s="4">
        <f t="shared" si="3"/>
        <v>1482</v>
      </c>
      <c r="P46" s="17"/>
      <c r="Q46" s="12" t="s">
        <v>52</v>
      </c>
    </row>
    <row r="47" spans="1:17">
      <c r="A47" s="16">
        <f t="shared" si="4"/>
        <v>45</v>
      </c>
      <c r="B47" s="1" t="s">
        <v>40</v>
      </c>
      <c r="C47" s="1" t="s">
        <v>106</v>
      </c>
      <c r="D47" s="6" t="s">
        <v>107</v>
      </c>
      <c r="E47" s="1" t="s">
        <v>279</v>
      </c>
      <c r="F47" s="1" t="s">
        <v>265</v>
      </c>
      <c r="G47" s="1">
        <v>17</v>
      </c>
      <c r="H47" s="4">
        <f>VLOOKUP(F47,'[1]SAFARI SALES'!$C$3:$D$144,2,FALSE)</f>
        <v>172</v>
      </c>
      <c r="I47" s="4">
        <f t="shared" si="0"/>
        <v>51</v>
      </c>
      <c r="J47" s="4">
        <f t="shared" si="1"/>
        <v>680</v>
      </c>
      <c r="K47" s="4">
        <f t="shared" si="2"/>
        <v>510</v>
      </c>
      <c r="L47" s="4">
        <v>25</v>
      </c>
      <c r="M47" s="4">
        <v>25</v>
      </c>
      <c r="N47" s="4">
        <v>300</v>
      </c>
      <c r="O47" s="4">
        <f t="shared" si="3"/>
        <v>4215</v>
      </c>
      <c r="P47" s="17"/>
      <c r="Q47" s="12" t="s">
        <v>52</v>
      </c>
    </row>
    <row r="48" spans="1:17">
      <c r="A48" s="16">
        <f t="shared" si="4"/>
        <v>46</v>
      </c>
      <c r="B48" s="1" t="s">
        <v>40</v>
      </c>
      <c r="C48" s="1" t="s">
        <v>108</v>
      </c>
      <c r="D48" s="6" t="s">
        <v>109</v>
      </c>
      <c r="E48" s="1" t="s">
        <v>279</v>
      </c>
      <c r="F48" s="2" t="s">
        <v>0</v>
      </c>
      <c r="G48" s="1">
        <v>18</v>
      </c>
      <c r="H48" s="4">
        <f>VLOOKUP(F48,'[1]SAFARI SALES'!$C$3:$D$144,2,FALSE)</f>
        <v>40</v>
      </c>
      <c r="I48" s="4">
        <f t="shared" si="0"/>
        <v>54</v>
      </c>
      <c r="J48" s="4">
        <f t="shared" si="1"/>
        <v>720</v>
      </c>
      <c r="K48" s="4">
        <f t="shared" si="2"/>
        <v>540</v>
      </c>
      <c r="L48" s="4">
        <v>25</v>
      </c>
      <c r="M48" s="4">
        <v>25</v>
      </c>
      <c r="N48" s="4">
        <v>300</v>
      </c>
      <c r="O48" s="4">
        <f t="shared" si="3"/>
        <v>2084</v>
      </c>
      <c r="P48" s="17"/>
      <c r="Q48" s="12" t="s">
        <v>52</v>
      </c>
    </row>
    <row r="49" spans="1:17">
      <c r="A49" s="16">
        <f t="shared" si="4"/>
        <v>47</v>
      </c>
      <c r="B49" s="1" t="s">
        <v>40</v>
      </c>
      <c r="C49" s="1" t="s">
        <v>110</v>
      </c>
      <c r="D49" s="6" t="s">
        <v>111</v>
      </c>
      <c r="E49" s="1" t="s">
        <v>279</v>
      </c>
      <c r="F49" s="1" t="s">
        <v>269</v>
      </c>
      <c r="G49" s="1">
        <v>12</v>
      </c>
      <c r="H49" s="4">
        <f>VLOOKUP(F49,'[1]SAFARI SALES'!$C$3:$D$144,2,FALSE)</f>
        <v>166</v>
      </c>
      <c r="I49" s="4">
        <f t="shared" si="0"/>
        <v>36</v>
      </c>
      <c r="J49" s="4">
        <f t="shared" si="1"/>
        <v>480</v>
      </c>
      <c r="K49" s="4">
        <f t="shared" si="2"/>
        <v>360</v>
      </c>
      <c r="L49" s="4">
        <v>25</v>
      </c>
      <c r="M49" s="4">
        <v>25</v>
      </c>
      <c r="N49" s="4">
        <v>300</v>
      </c>
      <c r="O49" s="4">
        <f t="shared" si="3"/>
        <v>2918</v>
      </c>
      <c r="P49" s="17"/>
      <c r="Q49" s="12" t="s">
        <v>52</v>
      </c>
    </row>
    <row r="50" spans="1:17">
      <c r="A50" s="16">
        <f t="shared" si="4"/>
        <v>48</v>
      </c>
      <c r="B50" s="1" t="s">
        <v>40</v>
      </c>
      <c r="C50" s="1" t="s">
        <v>113</v>
      </c>
      <c r="D50" s="6" t="s">
        <v>114</v>
      </c>
      <c r="E50" s="1" t="s">
        <v>279</v>
      </c>
      <c r="F50" s="1" t="s">
        <v>250</v>
      </c>
      <c r="G50" s="1">
        <v>14</v>
      </c>
      <c r="H50" s="4">
        <f>VLOOKUP(F50,'[1]SAFARI SALES'!$C$3:$D$144,2,FALSE)</f>
        <v>106</v>
      </c>
      <c r="I50" s="4">
        <f t="shared" si="0"/>
        <v>42</v>
      </c>
      <c r="J50" s="4">
        <f t="shared" si="1"/>
        <v>560</v>
      </c>
      <c r="K50" s="4">
        <f t="shared" si="2"/>
        <v>420</v>
      </c>
      <c r="L50" s="4">
        <v>25</v>
      </c>
      <c r="M50" s="4">
        <v>25</v>
      </c>
      <c r="N50" s="4">
        <v>300</v>
      </c>
      <c r="O50" s="4">
        <f t="shared" si="3"/>
        <v>2556</v>
      </c>
      <c r="P50" s="17"/>
      <c r="Q50" s="12" t="s">
        <v>52</v>
      </c>
    </row>
    <row r="51" spans="1:17">
      <c r="A51" s="16">
        <f t="shared" si="4"/>
        <v>49</v>
      </c>
      <c r="B51" s="1" t="s">
        <v>40</v>
      </c>
      <c r="C51" s="1" t="s">
        <v>115</v>
      </c>
      <c r="D51" s="6" t="s">
        <v>116</v>
      </c>
      <c r="E51" s="1" t="s">
        <v>279</v>
      </c>
      <c r="F51" s="1" t="s">
        <v>270</v>
      </c>
      <c r="G51" s="1">
        <v>4</v>
      </c>
      <c r="H51" s="4">
        <f>VLOOKUP(F51,'[1]SAFARI SALES'!$C$3:$D$144,2,FALSE)</f>
        <v>106</v>
      </c>
      <c r="I51" s="4">
        <f t="shared" si="0"/>
        <v>12</v>
      </c>
      <c r="J51" s="4">
        <f t="shared" si="1"/>
        <v>160</v>
      </c>
      <c r="K51" s="4">
        <f t="shared" si="2"/>
        <v>120</v>
      </c>
      <c r="L51" s="4">
        <v>25</v>
      </c>
      <c r="M51" s="4">
        <v>25</v>
      </c>
      <c r="N51" s="4">
        <v>300</v>
      </c>
      <c r="O51" s="4">
        <f t="shared" si="3"/>
        <v>766</v>
      </c>
      <c r="P51" s="17"/>
      <c r="Q51" s="12" t="s">
        <v>52</v>
      </c>
    </row>
    <row r="52" spans="1:17">
      <c r="A52" s="16">
        <f t="shared" si="4"/>
        <v>50</v>
      </c>
      <c r="B52" s="1" t="s">
        <v>40</v>
      </c>
      <c r="C52" s="1" t="s">
        <v>118</v>
      </c>
      <c r="D52" s="6" t="s">
        <v>119</v>
      </c>
      <c r="E52" s="1" t="s">
        <v>279</v>
      </c>
      <c r="F52" s="1" t="s">
        <v>266</v>
      </c>
      <c r="G52" s="1">
        <v>12</v>
      </c>
      <c r="H52" s="4">
        <f>VLOOKUP(F52,'[1]SAFARI SALES'!$C$3:$D$144,2,FALSE)</f>
        <v>106</v>
      </c>
      <c r="I52" s="4">
        <f t="shared" si="0"/>
        <v>36</v>
      </c>
      <c r="J52" s="4">
        <f t="shared" si="1"/>
        <v>480</v>
      </c>
      <c r="K52" s="4">
        <f t="shared" si="2"/>
        <v>360</v>
      </c>
      <c r="L52" s="4">
        <v>25</v>
      </c>
      <c r="M52" s="4">
        <v>25</v>
      </c>
      <c r="N52" s="4">
        <v>300</v>
      </c>
      <c r="O52" s="4">
        <f t="shared" si="3"/>
        <v>2198</v>
      </c>
      <c r="P52" s="17"/>
      <c r="Q52" s="12" t="s">
        <v>52</v>
      </c>
    </row>
    <row r="53" spans="1:17">
      <c r="A53" s="16">
        <f t="shared" si="4"/>
        <v>51</v>
      </c>
      <c r="B53" s="1" t="s">
        <v>40</v>
      </c>
      <c r="C53" s="1" t="s">
        <v>120</v>
      </c>
      <c r="D53" s="6" t="s">
        <v>121</v>
      </c>
      <c r="E53" s="1" t="s">
        <v>279</v>
      </c>
      <c r="F53" s="1" t="s">
        <v>261</v>
      </c>
      <c r="G53" s="1">
        <v>11</v>
      </c>
      <c r="H53" s="4">
        <f>VLOOKUP(F53,'[1]SAFARI SALES'!$C$3:$D$144,2,FALSE)</f>
        <v>92</v>
      </c>
      <c r="I53" s="4">
        <f t="shared" si="0"/>
        <v>33</v>
      </c>
      <c r="J53" s="4">
        <f t="shared" si="1"/>
        <v>440</v>
      </c>
      <c r="K53" s="4">
        <f t="shared" si="2"/>
        <v>330</v>
      </c>
      <c r="L53" s="4">
        <v>25</v>
      </c>
      <c r="M53" s="4">
        <v>25</v>
      </c>
      <c r="N53" s="4">
        <v>300</v>
      </c>
      <c r="O53" s="4">
        <f t="shared" si="3"/>
        <v>1865</v>
      </c>
      <c r="P53" s="17"/>
      <c r="Q53" s="12" t="s">
        <v>52</v>
      </c>
    </row>
    <row r="54" spans="1:17">
      <c r="A54" s="16">
        <f t="shared" si="4"/>
        <v>52</v>
      </c>
      <c r="B54" s="1" t="s">
        <v>40</v>
      </c>
      <c r="C54" s="1" t="s">
        <v>122</v>
      </c>
      <c r="D54" s="6" t="s">
        <v>123</v>
      </c>
      <c r="E54" s="1" t="s">
        <v>279</v>
      </c>
      <c r="F54" s="1" t="s">
        <v>264</v>
      </c>
      <c r="G54" s="1">
        <v>5</v>
      </c>
      <c r="H54" s="4">
        <f>VLOOKUP(F54,'[1]SAFARI SALES'!$C$3:$D$144,2,FALSE)</f>
        <v>145</v>
      </c>
      <c r="I54" s="4">
        <f t="shared" si="0"/>
        <v>15</v>
      </c>
      <c r="J54" s="4">
        <f t="shared" si="1"/>
        <v>200</v>
      </c>
      <c r="K54" s="4">
        <f t="shared" si="2"/>
        <v>150</v>
      </c>
      <c r="L54" s="4">
        <v>25</v>
      </c>
      <c r="M54" s="4">
        <v>25</v>
      </c>
      <c r="N54" s="4">
        <v>300</v>
      </c>
      <c r="O54" s="4">
        <f t="shared" si="3"/>
        <v>1140</v>
      </c>
      <c r="P54" s="17"/>
      <c r="Q54" s="12" t="s">
        <v>52</v>
      </c>
    </row>
    <row r="55" spans="1:17">
      <c r="A55" s="16">
        <f t="shared" si="4"/>
        <v>53</v>
      </c>
      <c r="B55" s="1" t="s">
        <v>40</v>
      </c>
      <c r="C55" s="1" t="s">
        <v>124</v>
      </c>
      <c r="D55" s="6" t="s">
        <v>125</v>
      </c>
      <c r="E55" s="1" t="s">
        <v>279</v>
      </c>
      <c r="F55" s="1" t="s">
        <v>271</v>
      </c>
      <c r="G55" s="1">
        <v>15</v>
      </c>
      <c r="H55" s="4">
        <f>VLOOKUP(F55,'[1]SAFARI SALES'!$C$3:$D$144,2,FALSE)</f>
        <v>92</v>
      </c>
      <c r="I55" s="4">
        <f t="shared" si="0"/>
        <v>45</v>
      </c>
      <c r="J55" s="4">
        <f t="shared" si="1"/>
        <v>600</v>
      </c>
      <c r="K55" s="4">
        <f t="shared" si="2"/>
        <v>450</v>
      </c>
      <c r="L55" s="4">
        <v>25</v>
      </c>
      <c r="M55" s="4">
        <v>25</v>
      </c>
      <c r="N55" s="4">
        <v>300</v>
      </c>
      <c r="O55" s="4">
        <f t="shared" si="3"/>
        <v>2525</v>
      </c>
      <c r="P55" s="17"/>
      <c r="Q55" s="12" t="s">
        <v>52</v>
      </c>
    </row>
    <row r="56" spans="1:17">
      <c r="A56" s="16">
        <f t="shared" si="4"/>
        <v>54</v>
      </c>
      <c r="B56" s="1" t="s">
        <v>40</v>
      </c>
      <c r="C56" s="1" t="s">
        <v>126</v>
      </c>
      <c r="D56" s="6" t="s">
        <v>127</v>
      </c>
      <c r="E56" s="1" t="s">
        <v>279</v>
      </c>
      <c r="F56" s="1" t="s">
        <v>251</v>
      </c>
      <c r="G56" s="1">
        <v>22</v>
      </c>
      <c r="H56" s="4">
        <f>VLOOKUP(F56,'[1]SAFARI SALES'!$C$3:$D$144,2,FALSE)</f>
        <v>106</v>
      </c>
      <c r="I56" s="4">
        <f t="shared" si="0"/>
        <v>66</v>
      </c>
      <c r="J56" s="4">
        <f t="shared" si="1"/>
        <v>880</v>
      </c>
      <c r="K56" s="4">
        <f t="shared" si="2"/>
        <v>660</v>
      </c>
      <c r="L56" s="4">
        <v>25</v>
      </c>
      <c r="M56" s="4">
        <v>25</v>
      </c>
      <c r="N56" s="4">
        <v>300</v>
      </c>
      <c r="O56" s="4">
        <f t="shared" si="3"/>
        <v>3988</v>
      </c>
      <c r="P56" s="17"/>
      <c r="Q56" s="12" t="s">
        <v>52</v>
      </c>
    </row>
    <row r="57" spans="1:17">
      <c r="A57" s="16">
        <f t="shared" si="4"/>
        <v>55</v>
      </c>
      <c r="B57" s="1" t="s">
        <v>55</v>
      </c>
      <c r="C57" s="1" t="s">
        <v>128</v>
      </c>
      <c r="D57" s="6" t="s">
        <v>129</v>
      </c>
      <c r="E57" s="1" t="s">
        <v>279</v>
      </c>
      <c r="F57" s="1" t="s">
        <v>253</v>
      </c>
      <c r="G57" s="1">
        <v>14</v>
      </c>
      <c r="H57" s="4">
        <f>VLOOKUP(F57,'[1]SAFARI SALES'!$C$3:$D$144,2,FALSE)</f>
        <v>113</v>
      </c>
      <c r="I57" s="4">
        <f t="shared" si="0"/>
        <v>42</v>
      </c>
      <c r="J57" s="4">
        <f t="shared" si="1"/>
        <v>560</v>
      </c>
      <c r="K57" s="4">
        <f t="shared" si="2"/>
        <v>420</v>
      </c>
      <c r="L57" s="4">
        <v>25</v>
      </c>
      <c r="M57" s="4">
        <v>25</v>
      </c>
      <c r="N57" s="4">
        <v>300</v>
      </c>
      <c r="O57" s="4">
        <f t="shared" si="3"/>
        <v>2654</v>
      </c>
      <c r="P57" s="17"/>
      <c r="Q57" s="12" t="s">
        <v>52</v>
      </c>
    </row>
    <row r="58" spans="1:17">
      <c r="A58" s="16">
        <f t="shared" si="4"/>
        <v>56</v>
      </c>
      <c r="B58" s="1" t="s">
        <v>55</v>
      </c>
      <c r="C58" s="1" t="s">
        <v>130</v>
      </c>
      <c r="D58" s="6" t="s">
        <v>131</v>
      </c>
      <c r="E58" s="1" t="s">
        <v>279</v>
      </c>
      <c r="F58" s="1" t="s">
        <v>255</v>
      </c>
      <c r="G58" s="1">
        <v>30</v>
      </c>
      <c r="H58" s="4">
        <f>VLOOKUP(F58,'[1]SAFARI SALES'!$C$3:$D$144,2,FALSE)</f>
        <v>92</v>
      </c>
      <c r="I58" s="4">
        <f t="shared" si="0"/>
        <v>90</v>
      </c>
      <c r="J58" s="4">
        <f t="shared" si="1"/>
        <v>1200</v>
      </c>
      <c r="K58" s="4">
        <f t="shared" si="2"/>
        <v>900</v>
      </c>
      <c r="L58" s="4">
        <v>25</v>
      </c>
      <c r="M58" s="4">
        <v>25</v>
      </c>
      <c r="N58" s="4">
        <v>300</v>
      </c>
      <c r="O58" s="4">
        <f t="shared" si="3"/>
        <v>5000</v>
      </c>
      <c r="P58" s="17"/>
      <c r="Q58" s="12" t="s">
        <v>52</v>
      </c>
    </row>
    <row r="59" spans="1:17">
      <c r="A59" s="16">
        <f t="shared" si="4"/>
        <v>57</v>
      </c>
      <c r="B59" s="1" t="s">
        <v>55</v>
      </c>
      <c r="C59" s="1" t="s">
        <v>132</v>
      </c>
      <c r="D59" s="6" t="s">
        <v>133</v>
      </c>
      <c r="E59" s="1" t="s">
        <v>279</v>
      </c>
      <c r="F59" s="1" t="s">
        <v>259</v>
      </c>
      <c r="G59" s="1">
        <v>9</v>
      </c>
      <c r="H59" s="4">
        <f>VLOOKUP(F59,'[1]SAFARI SALES'!$C$3:$D$144,2,FALSE)</f>
        <v>106</v>
      </c>
      <c r="I59" s="4">
        <f t="shared" si="0"/>
        <v>27</v>
      </c>
      <c r="J59" s="4">
        <f t="shared" si="1"/>
        <v>360</v>
      </c>
      <c r="K59" s="4">
        <f t="shared" si="2"/>
        <v>270</v>
      </c>
      <c r="L59" s="4">
        <v>25</v>
      </c>
      <c r="M59" s="4">
        <v>25</v>
      </c>
      <c r="N59" s="4">
        <v>300</v>
      </c>
      <c r="O59" s="4">
        <f t="shared" si="3"/>
        <v>1661</v>
      </c>
      <c r="P59" s="17"/>
      <c r="Q59" s="12" t="s">
        <v>52</v>
      </c>
    </row>
    <row r="60" spans="1:17">
      <c r="A60" s="16">
        <f t="shared" si="4"/>
        <v>58</v>
      </c>
      <c r="B60" s="1" t="s">
        <v>55</v>
      </c>
      <c r="C60" s="1" t="s">
        <v>134</v>
      </c>
      <c r="D60" s="6" t="s">
        <v>135</v>
      </c>
      <c r="E60" s="1" t="s">
        <v>279</v>
      </c>
      <c r="F60" s="1" t="s">
        <v>268</v>
      </c>
      <c r="G60" s="1">
        <v>8</v>
      </c>
      <c r="H60" s="4">
        <f>VLOOKUP(F60,'[1]SAFARI SALES'!$C$3:$D$144,2,FALSE)</f>
        <v>106</v>
      </c>
      <c r="I60" s="4">
        <f t="shared" si="0"/>
        <v>24</v>
      </c>
      <c r="J60" s="4">
        <f t="shared" si="1"/>
        <v>320</v>
      </c>
      <c r="K60" s="4">
        <f t="shared" si="2"/>
        <v>240</v>
      </c>
      <c r="L60" s="4">
        <v>25</v>
      </c>
      <c r="M60" s="4">
        <v>25</v>
      </c>
      <c r="N60" s="4">
        <v>300</v>
      </c>
      <c r="O60" s="4">
        <f t="shared" si="3"/>
        <v>1482</v>
      </c>
      <c r="P60" s="17"/>
      <c r="Q60" s="12" t="s">
        <v>52</v>
      </c>
    </row>
    <row r="61" spans="1:17">
      <c r="A61" s="16">
        <f t="shared" si="4"/>
        <v>59</v>
      </c>
      <c r="B61" s="1" t="s">
        <v>55</v>
      </c>
      <c r="C61" s="1" t="s">
        <v>136</v>
      </c>
      <c r="D61" s="6" t="s">
        <v>137</v>
      </c>
      <c r="E61" s="1" t="s">
        <v>279</v>
      </c>
      <c r="F61" s="1" t="s">
        <v>260</v>
      </c>
      <c r="G61" s="1">
        <v>13</v>
      </c>
      <c r="H61" s="4">
        <f>VLOOKUP(F61,'[1]SAFARI SALES'!$C$3:$D$144,2,FALSE)</f>
        <v>106</v>
      </c>
      <c r="I61" s="4">
        <f t="shared" si="0"/>
        <v>39</v>
      </c>
      <c r="J61" s="4">
        <f t="shared" si="1"/>
        <v>520</v>
      </c>
      <c r="K61" s="4">
        <f t="shared" si="2"/>
        <v>390</v>
      </c>
      <c r="L61" s="4">
        <v>25</v>
      </c>
      <c r="M61" s="4">
        <v>25</v>
      </c>
      <c r="N61" s="4">
        <v>300</v>
      </c>
      <c r="O61" s="4">
        <f t="shared" si="3"/>
        <v>2377</v>
      </c>
      <c r="P61" s="17"/>
      <c r="Q61" s="12" t="s">
        <v>52</v>
      </c>
    </row>
    <row r="62" spans="1:17">
      <c r="A62" s="16">
        <f t="shared" si="4"/>
        <v>60</v>
      </c>
      <c r="B62" s="1" t="s">
        <v>55</v>
      </c>
      <c r="C62" s="1" t="s">
        <v>138</v>
      </c>
      <c r="D62" s="6" t="s">
        <v>139</v>
      </c>
      <c r="E62" s="1" t="s">
        <v>279</v>
      </c>
      <c r="F62" s="1" t="s">
        <v>263</v>
      </c>
      <c r="G62" s="1">
        <v>14</v>
      </c>
      <c r="H62" s="4">
        <f>VLOOKUP(F62,'[1]SAFARI SALES'!$C$3:$D$144,2,FALSE)</f>
        <v>106</v>
      </c>
      <c r="I62" s="4">
        <f t="shared" si="0"/>
        <v>42</v>
      </c>
      <c r="J62" s="4">
        <f t="shared" si="1"/>
        <v>560</v>
      </c>
      <c r="K62" s="4">
        <f t="shared" si="2"/>
        <v>420</v>
      </c>
      <c r="L62" s="4">
        <v>25</v>
      </c>
      <c r="M62" s="4">
        <v>25</v>
      </c>
      <c r="N62" s="4">
        <v>300</v>
      </c>
      <c r="O62" s="4">
        <f t="shared" si="3"/>
        <v>2556</v>
      </c>
      <c r="P62" s="17"/>
      <c r="Q62" s="12" t="s">
        <v>52</v>
      </c>
    </row>
    <row r="63" spans="1:17">
      <c r="A63" s="16">
        <f t="shared" si="4"/>
        <v>61</v>
      </c>
      <c r="B63" s="1" t="s">
        <v>55</v>
      </c>
      <c r="C63" s="1" t="s">
        <v>140</v>
      </c>
      <c r="D63" s="6" t="s">
        <v>141</v>
      </c>
      <c r="E63" s="1" t="s">
        <v>279</v>
      </c>
      <c r="F63" s="1" t="s">
        <v>262</v>
      </c>
      <c r="G63" s="1">
        <v>9</v>
      </c>
      <c r="H63" s="4">
        <f>VLOOKUP(F63,'[1]SAFARI SALES'!$C$3:$D$144,2,FALSE)</f>
        <v>79</v>
      </c>
      <c r="I63" s="4">
        <f t="shared" si="0"/>
        <v>27</v>
      </c>
      <c r="J63" s="4">
        <f t="shared" si="1"/>
        <v>360</v>
      </c>
      <c r="K63" s="4">
        <f t="shared" si="2"/>
        <v>270</v>
      </c>
      <c r="L63" s="4">
        <v>25</v>
      </c>
      <c r="M63" s="4">
        <v>25</v>
      </c>
      <c r="N63" s="4">
        <v>300</v>
      </c>
      <c r="O63" s="4">
        <f t="shared" si="3"/>
        <v>1418</v>
      </c>
      <c r="P63" s="17"/>
      <c r="Q63" s="12" t="s">
        <v>52</v>
      </c>
    </row>
    <row r="64" spans="1:17">
      <c r="A64" s="16">
        <f t="shared" si="4"/>
        <v>62</v>
      </c>
      <c r="B64" s="1" t="s">
        <v>55</v>
      </c>
      <c r="C64" s="1" t="s">
        <v>142</v>
      </c>
      <c r="D64" s="6" t="s">
        <v>143</v>
      </c>
      <c r="E64" s="1" t="s">
        <v>279</v>
      </c>
      <c r="F64" s="2" t="s">
        <v>0</v>
      </c>
      <c r="G64" s="1">
        <v>16</v>
      </c>
      <c r="H64" s="4">
        <f>VLOOKUP(F64,'[1]SAFARI SALES'!$C$3:$D$144,2,FALSE)</f>
        <v>40</v>
      </c>
      <c r="I64" s="4">
        <f t="shared" si="0"/>
        <v>48</v>
      </c>
      <c r="J64" s="4">
        <f t="shared" si="1"/>
        <v>640</v>
      </c>
      <c r="K64" s="4">
        <f t="shared" si="2"/>
        <v>480</v>
      </c>
      <c r="L64" s="4">
        <v>25</v>
      </c>
      <c r="M64" s="4">
        <v>25</v>
      </c>
      <c r="N64" s="4">
        <v>300</v>
      </c>
      <c r="O64" s="4">
        <f t="shared" si="3"/>
        <v>1858</v>
      </c>
      <c r="P64" s="17"/>
      <c r="Q64" s="12" t="s">
        <v>52</v>
      </c>
    </row>
    <row r="65" spans="1:17">
      <c r="A65" s="16">
        <f t="shared" si="4"/>
        <v>63</v>
      </c>
      <c r="B65" s="1" t="s">
        <v>55</v>
      </c>
      <c r="C65" s="1" t="s">
        <v>144</v>
      </c>
      <c r="D65" s="6" t="s">
        <v>145</v>
      </c>
      <c r="E65" s="1" t="s">
        <v>279</v>
      </c>
      <c r="F65" s="1" t="s">
        <v>262</v>
      </c>
      <c r="G65" s="1">
        <v>9</v>
      </c>
      <c r="H65" s="4">
        <f>VLOOKUP(F65,'[1]SAFARI SALES'!$C$3:$D$144,2,FALSE)</f>
        <v>79</v>
      </c>
      <c r="I65" s="4">
        <f t="shared" si="0"/>
        <v>27</v>
      </c>
      <c r="J65" s="4">
        <f t="shared" si="1"/>
        <v>360</v>
      </c>
      <c r="K65" s="4">
        <f t="shared" si="2"/>
        <v>270</v>
      </c>
      <c r="L65" s="4">
        <v>25</v>
      </c>
      <c r="M65" s="4">
        <v>25</v>
      </c>
      <c r="N65" s="4">
        <v>300</v>
      </c>
      <c r="O65" s="4">
        <f t="shared" si="3"/>
        <v>1418</v>
      </c>
      <c r="P65" s="17"/>
      <c r="Q65" s="12" t="s">
        <v>52</v>
      </c>
    </row>
    <row r="66" spans="1:17">
      <c r="A66" s="16">
        <f t="shared" si="4"/>
        <v>64</v>
      </c>
      <c r="B66" s="1" t="s">
        <v>112</v>
      </c>
      <c r="C66" s="1" t="s">
        <v>146</v>
      </c>
      <c r="D66" s="6" t="s">
        <v>147</v>
      </c>
      <c r="E66" s="1" t="s">
        <v>279</v>
      </c>
      <c r="F66" s="1" t="s">
        <v>261</v>
      </c>
      <c r="G66" s="1">
        <v>20</v>
      </c>
      <c r="H66" s="4">
        <f>VLOOKUP(F66,'[1]SAFARI SALES'!$C$3:$D$144,2,FALSE)</f>
        <v>92</v>
      </c>
      <c r="I66" s="4">
        <f t="shared" si="0"/>
        <v>60</v>
      </c>
      <c r="J66" s="4">
        <f t="shared" si="1"/>
        <v>800</v>
      </c>
      <c r="K66" s="4">
        <f t="shared" si="2"/>
        <v>600</v>
      </c>
      <c r="L66" s="4">
        <v>25</v>
      </c>
      <c r="M66" s="4">
        <v>25</v>
      </c>
      <c r="N66" s="4"/>
      <c r="O66" s="4">
        <f t="shared" si="3"/>
        <v>3350</v>
      </c>
      <c r="P66" s="17"/>
      <c r="Q66" s="12" t="s">
        <v>97</v>
      </c>
    </row>
    <row r="67" spans="1:17">
      <c r="A67" s="16">
        <f t="shared" si="4"/>
        <v>65</v>
      </c>
      <c r="B67" s="1" t="s">
        <v>112</v>
      </c>
      <c r="C67" s="1" t="s">
        <v>148</v>
      </c>
      <c r="D67" s="6" t="s">
        <v>149</v>
      </c>
      <c r="E67" s="1" t="s">
        <v>279</v>
      </c>
      <c r="F67" s="1" t="s">
        <v>272</v>
      </c>
      <c r="G67" s="1">
        <v>7</v>
      </c>
      <c r="H67" s="4">
        <f>VLOOKUP(F67,'[1]SAFARI SALES'!$C$3:$D$144,2,FALSE)</f>
        <v>158</v>
      </c>
      <c r="I67" s="4">
        <f t="shared" si="0"/>
        <v>21</v>
      </c>
      <c r="J67" s="4">
        <f t="shared" si="1"/>
        <v>280</v>
      </c>
      <c r="K67" s="4">
        <f t="shared" si="2"/>
        <v>210</v>
      </c>
      <c r="L67" s="4">
        <v>25</v>
      </c>
      <c r="M67" s="4">
        <v>25</v>
      </c>
      <c r="N67" s="4"/>
      <c r="O67" s="4">
        <f t="shared" si="3"/>
        <v>1667</v>
      </c>
      <c r="P67" s="17"/>
      <c r="Q67" s="12" t="s">
        <v>67</v>
      </c>
    </row>
    <row r="68" spans="1:17">
      <c r="A68" s="16">
        <f t="shared" si="4"/>
        <v>66</v>
      </c>
      <c r="B68" s="1" t="s">
        <v>112</v>
      </c>
      <c r="C68" s="1" t="s">
        <v>150</v>
      </c>
      <c r="D68" s="6" t="s">
        <v>151</v>
      </c>
      <c r="E68" s="1" t="s">
        <v>279</v>
      </c>
      <c r="F68" s="1" t="s">
        <v>267</v>
      </c>
      <c r="G68" s="1">
        <v>5</v>
      </c>
      <c r="H68" s="4">
        <f>VLOOKUP(F68,'[1]SAFARI SALES'!$C$3:$D$144,2,FALSE)</f>
        <v>162</v>
      </c>
      <c r="I68" s="4">
        <f t="shared" ref="I68:I114" si="5">G68*3</f>
        <v>15</v>
      </c>
      <c r="J68" s="4">
        <f t="shared" ref="J68:J114" si="6">G68*40</f>
        <v>200</v>
      </c>
      <c r="K68" s="4">
        <f t="shared" ref="K68:K114" si="7">G68*30</f>
        <v>150</v>
      </c>
      <c r="L68" s="4">
        <v>25</v>
      </c>
      <c r="M68" s="4">
        <v>25</v>
      </c>
      <c r="N68" s="4"/>
      <c r="O68" s="4">
        <f t="shared" ref="O68:O114" si="8">G68*H68+I68+J68+K68+L68+M68</f>
        <v>1225</v>
      </c>
      <c r="P68" s="17"/>
      <c r="Q68" s="12" t="s">
        <v>288</v>
      </c>
    </row>
    <row r="69" spans="1:17">
      <c r="A69" s="16">
        <f t="shared" ref="A69:A114" si="9">A68+1</f>
        <v>67</v>
      </c>
      <c r="B69" s="1" t="s">
        <v>112</v>
      </c>
      <c r="C69" s="1" t="s">
        <v>152</v>
      </c>
      <c r="D69" s="6" t="s">
        <v>153</v>
      </c>
      <c r="E69" s="1" t="s">
        <v>279</v>
      </c>
      <c r="F69" s="1" t="s">
        <v>262</v>
      </c>
      <c r="G69" s="1">
        <v>5</v>
      </c>
      <c r="H69" s="4">
        <f>VLOOKUP(F69,'[1]SAFARI SALES'!$C$3:$D$144,2,FALSE)</f>
        <v>79</v>
      </c>
      <c r="I69" s="4">
        <f t="shared" si="5"/>
        <v>15</v>
      </c>
      <c r="J69" s="4">
        <f t="shared" si="6"/>
        <v>200</v>
      </c>
      <c r="K69" s="4">
        <f t="shared" si="7"/>
        <v>150</v>
      </c>
      <c r="L69" s="4">
        <v>25</v>
      </c>
      <c r="M69" s="4">
        <v>25</v>
      </c>
      <c r="N69" s="4">
        <v>300</v>
      </c>
      <c r="O69" s="4">
        <f t="shared" si="8"/>
        <v>810</v>
      </c>
      <c r="P69" s="17"/>
      <c r="Q69" s="12" t="s">
        <v>154</v>
      </c>
    </row>
    <row r="70" spans="1:17">
      <c r="A70" s="16">
        <f t="shared" si="9"/>
        <v>68</v>
      </c>
      <c r="B70" s="1" t="s">
        <v>112</v>
      </c>
      <c r="C70" s="1" t="s">
        <v>155</v>
      </c>
      <c r="D70" s="6" t="s">
        <v>156</v>
      </c>
      <c r="E70" s="1" t="s">
        <v>279</v>
      </c>
      <c r="F70" s="1" t="s">
        <v>254</v>
      </c>
      <c r="G70" s="1">
        <v>7</v>
      </c>
      <c r="H70" s="4">
        <f>VLOOKUP(F70,'[1]SAFARI SALES'!$C$3:$D$144,2,FALSE)</f>
        <v>106</v>
      </c>
      <c r="I70" s="4">
        <f t="shared" si="5"/>
        <v>21</v>
      </c>
      <c r="J70" s="4">
        <f t="shared" si="6"/>
        <v>280</v>
      </c>
      <c r="K70" s="4">
        <f t="shared" si="7"/>
        <v>210</v>
      </c>
      <c r="L70" s="4">
        <v>25</v>
      </c>
      <c r="M70" s="4">
        <v>25</v>
      </c>
      <c r="N70" s="4"/>
      <c r="O70" s="4">
        <f t="shared" si="8"/>
        <v>1303</v>
      </c>
      <c r="P70" s="17"/>
      <c r="Q70" s="12" t="s">
        <v>19</v>
      </c>
    </row>
    <row r="71" spans="1:17">
      <c r="A71" s="16">
        <f t="shared" si="9"/>
        <v>69</v>
      </c>
      <c r="B71" s="1" t="s">
        <v>112</v>
      </c>
      <c r="C71" s="1" t="s">
        <v>157</v>
      </c>
      <c r="D71" s="6" t="s">
        <v>158</v>
      </c>
      <c r="E71" s="1" t="s">
        <v>279</v>
      </c>
      <c r="F71" s="1" t="s">
        <v>266</v>
      </c>
      <c r="G71" s="1">
        <v>2</v>
      </c>
      <c r="H71" s="4">
        <f>VLOOKUP(F71,'[1]SAFARI SALES'!$C$3:$D$144,2,FALSE)</f>
        <v>106</v>
      </c>
      <c r="I71" s="4">
        <f t="shared" si="5"/>
        <v>6</v>
      </c>
      <c r="J71" s="4">
        <f t="shared" si="6"/>
        <v>80</v>
      </c>
      <c r="K71" s="4">
        <f t="shared" si="7"/>
        <v>60</v>
      </c>
      <c r="L71" s="4">
        <v>25</v>
      </c>
      <c r="M71" s="4">
        <v>25</v>
      </c>
      <c r="N71" s="4">
        <v>300</v>
      </c>
      <c r="O71" s="4">
        <f t="shared" si="8"/>
        <v>408</v>
      </c>
      <c r="P71" s="17"/>
      <c r="Q71" s="12" t="s">
        <v>52</v>
      </c>
    </row>
    <row r="72" spans="1:17">
      <c r="A72" s="16">
        <f t="shared" si="9"/>
        <v>70</v>
      </c>
      <c r="B72" s="1" t="s">
        <v>112</v>
      </c>
      <c r="C72" s="1" t="s">
        <v>159</v>
      </c>
      <c r="D72" s="6" t="s">
        <v>160</v>
      </c>
      <c r="E72" s="1" t="s">
        <v>279</v>
      </c>
      <c r="F72" s="1" t="s">
        <v>254</v>
      </c>
      <c r="G72" s="1">
        <v>4</v>
      </c>
      <c r="H72" s="4">
        <f>VLOOKUP(F72,'[1]SAFARI SALES'!$C$3:$D$144,2,FALSE)</f>
        <v>106</v>
      </c>
      <c r="I72" s="4">
        <f t="shared" si="5"/>
        <v>12</v>
      </c>
      <c r="J72" s="4">
        <f t="shared" si="6"/>
        <v>160</v>
      </c>
      <c r="K72" s="4">
        <f t="shared" si="7"/>
        <v>120</v>
      </c>
      <c r="L72" s="4">
        <v>25</v>
      </c>
      <c r="M72" s="4">
        <v>25</v>
      </c>
      <c r="N72" s="4">
        <v>300</v>
      </c>
      <c r="O72" s="4">
        <f t="shared" si="8"/>
        <v>766</v>
      </c>
      <c r="P72" s="17"/>
      <c r="Q72" s="12" t="s">
        <v>52</v>
      </c>
    </row>
    <row r="73" spans="1:17">
      <c r="A73" s="16">
        <f t="shared" si="9"/>
        <v>71</v>
      </c>
      <c r="B73" s="1" t="s">
        <v>112</v>
      </c>
      <c r="C73" s="1" t="s">
        <v>162</v>
      </c>
      <c r="D73" s="6" t="s">
        <v>163</v>
      </c>
      <c r="E73" s="1" t="s">
        <v>279</v>
      </c>
      <c r="F73" s="1" t="s">
        <v>260</v>
      </c>
      <c r="G73" s="1">
        <v>2</v>
      </c>
      <c r="H73" s="4">
        <f>VLOOKUP(F73,'[1]SAFARI SALES'!$C$3:$D$144,2,FALSE)</f>
        <v>106</v>
      </c>
      <c r="I73" s="4">
        <f t="shared" si="5"/>
        <v>6</v>
      </c>
      <c r="J73" s="4">
        <f t="shared" si="6"/>
        <v>80</v>
      </c>
      <c r="K73" s="4">
        <f t="shared" si="7"/>
        <v>60</v>
      </c>
      <c r="L73" s="4">
        <v>25</v>
      </c>
      <c r="M73" s="4">
        <v>25</v>
      </c>
      <c r="N73" s="4">
        <v>300</v>
      </c>
      <c r="O73" s="4">
        <f t="shared" si="8"/>
        <v>408</v>
      </c>
      <c r="P73" s="17"/>
      <c r="Q73" s="12" t="s">
        <v>52</v>
      </c>
    </row>
    <row r="74" spans="1:17">
      <c r="A74" s="16">
        <f t="shared" si="9"/>
        <v>72</v>
      </c>
      <c r="B74" s="1" t="s">
        <v>112</v>
      </c>
      <c r="C74" s="1" t="s">
        <v>165</v>
      </c>
      <c r="D74" s="6" t="s">
        <v>166</v>
      </c>
      <c r="E74" s="1" t="s">
        <v>279</v>
      </c>
      <c r="F74" s="1" t="s">
        <v>268</v>
      </c>
      <c r="G74" s="1">
        <v>2</v>
      </c>
      <c r="H74" s="4">
        <f>VLOOKUP(F74,'[1]SAFARI SALES'!$C$3:$D$144,2,FALSE)</f>
        <v>106</v>
      </c>
      <c r="I74" s="4">
        <f t="shared" si="5"/>
        <v>6</v>
      </c>
      <c r="J74" s="4">
        <f t="shared" si="6"/>
        <v>80</v>
      </c>
      <c r="K74" s="4">
        <f t="shared" si="7"/>
        <v>60</v>
      </c>
      <c r="L74" s="4">
        <v>25</v>
      </c>
      <c r="M74" s="4">
        <v>25</v>
      </c>
      <c r="N74" s="4">
        <v>300</v>
      </c>
      <c r="O74" s="4">
        <f t="shared" si="8"/>
        <v>408</v>
      </c>
      <c r="P74" s="17"/>
      <c r="Q74" s="12" t="s">
        <v>52</v>
      </c>
    </row>
    <row r="75" spans="1:17">
      <c r="A75" s="16">
        <f t="shared" si="9"/>
        <v>73</v>
      </c>
      <c r="B75" s="1" t="s">
        <v>112</v>
      </c>
      <c r="C75" s="1" t="s">
        <v>167</v>
      </c>
      <c r="D75" s="6" t="s">
        <v>168</v>
      </c>
      <c r="E75" s="1" t="s">
        <v>279</v>
      </c>
      <c r="F75" s="1" t="s">
        <v>263</v>
      </c>
      <c r="G75" s="1">
        <v>2</v>
      </c>
      <c r="H75" s="4">
        <f>VLOOKUP(F75,'[1]SAFARI SALES'!$C$3:$D$144,2,FALSE)</f>
        <v>106</v>
      </c>
      <c r="I75" s="4">
        <f t="shared" si="5"/>
        <v>6</v>
      </c>
      <c r="J75" s="4">
        <f t="shared" si="6"/>
        <v>80</v>
      </c>
      <c r="K75" s="4">
        <f t="shared" si="7"/>
        <v>60</v>
      </c>
      <c r="L75" s="4">
        <v>25</v>
      </c>
      <c r="M75" s="4">
        <v>25</v>
      </c>
      <c r="N75" s="4">
        <v>300</v>
      </c>
      <c r="O75" s="4">
        <f t="shared" si="8"/>
        <v>408</v>
      </c>
      <c r="P75" s="17"/>
      <c r="Q75" s="12" t="s">
        <v>52</v>
      </c>
    </row>
    <row r="76" spans="1:17">
      <c r="A76" s="16">
        <f t="shared" si="9"/>
        <v>74</v>
      </c>
      <c r="B76" s="1" t="s">
        <v>112</v>
      </c>
      <c r="C76" s="1" t="s">
        <v>169</v>
      </c>
      <c r="D76" s="6" t="s">
        <v>170</v>
      </c>
      <c r="E76" s="1" t="s">
        <v>279</v>
      </c>
      <c r="F76" s="1" t="s">
        <v>259</v>
      </c>
      <c r="G76" s="1">
        <v>14</v>
      </c>
      <c r="H76" s="4">
        <f>VLOOKUP(F76,'[1]SAFARI SALES'!$C$3:$D$144,2,FALSE)</f>
        <v>106</v>
      </c>
      <c r="I76" s="4">
        <f t="shared" si="5"/>
        <v>42</v>
      </c>
      <c r="J76" s="4">
        <f t="shared" si="6"/>
        <v>560</v>
      </c>
      <c r="K76" s="4">
        <f t="shared" si="7"/>
        <v>420</v>
      </c>
      <c r="L76" s="4">
        <v>25</v>
      </c>
      <c r="M76" s="4">
        <v>25</v>
      </c>
      <c r="N76" s="4">
        <v>300</v>
      </c>
      <c r="O76" s="4">
        <f t="shared" si="8"/>
        <v>2556</v>
      </c>
      <c r="P76" s="17"/>
      <c r="Q76" s="12" t="s">
        <v>52</v>
      </c>
    </row>
    <row r="77" spans="1:17">
      <c r="A77" s="16">
        <f t="shared" si="9"/>
        <v>75</v>
      </c>
      <c r="B77" s="1" t="s">
        <v>112</v>
      </c>
      <c r="C77" s="1" t="s">
        <v>171</v>
      </c>
      <c r="D77" s="6" t="s">
        <v>172</v>
      </c>
      <c r="E77" s="1" t="s">
        <v>279</v>
      </c>
      <c r="F77" s="1" t="s">
        <v>258</v>
      </c>
      <c r="G77" s="1">
        <v>3</v>
      </c>
      <c r="H77" s="4">
        <f>VLOOKUP(F77,'[1]SAFARI SALES'!$C$3:$D$144,2,FALSE)</f>
        <v>106</v>
      </c>
      <c r="I77" s="4">
        <f t="shared" si="5"/>
        <v>9</v>
      </c>
      <c r="J77" s="4">
        <f t="shared" si="6"/>
        <v>120</v>
      </c>
      <c r="K77" s="4">
        <f t="shared" si="7"/>
        <v>90</v>
      </c>
      <c r="L77" s="4">
        <v>25</v>
      </c>
      <c r="M77" s="4">
        <v>25</v>
      </c>
      <c r="N77" s="4">
        <v>300</v>
      </c>
      <c r="O77" s="4">
        <f t="shared" si="8"/>
        <v>587</v>
      </c>
      <c r="P77" s="17"/>
      <c r="Q77" s="12" t="s">
        <v>52</v>
      </c>
    </row>
    <row r="78" spans="1:17">
      <c r="A78" s="16">
        <f t="shared" si="9"/>
        <v>76</v>
      </c>
      <c r="B78" s="1" t="s">
        <v>112</v>
      </c>
      <c r="C78" s="1" t="s">
        <v>173</v>
      </c>
      <c r="D78" s="6" t="s">
        <v>174</v>
      </c>
      <c r="E78" s="1" t="s">
        <v>279</v>
      </c>
      <c r="F78" s="1" t="s">
        <v>250</v>
      </c>
      <c r="G78" s="1">
        <v>3</v>
      </c>
      <c r="H78" s="4">
        <f>VLOOKUP(F78,'[1]SAFARI SALES'!$C$3:$D$144,2,FALSE)</f>
        <v>106</v>
      </c>
      <c r="I78" s="4">
        <f t="shared" si="5"/>
        <v>9</v>
      </c>
      <c r="J78" s="4">
        <f t="shared" si="6"/>
        <v>120</v>
      </c>
      <c r="K78" s="4">
        <f t="shared" si="7"/>
        <v>90</v>
      </c>
      <c r="L78" s="4">
        <v>25</v>
      </c>
      <c r="M78" s="4">
        <v>25</v>
      </c>
      <c r="N78" s="4">
        <v>300</v>
      </c>
      <c r="O78" s="4">
        <f t="shared" si="8"/>
        <v>587</v>
      </c>
      <c r="P78" s="17"/>
      <c r="Q78" s="12" t="s">
        <v>52</v>
      </c>
    </row>
    <row r="79" spans="1:17">
      <c r="A79" s="16">
        <f t="shared" si="9"/>
        <v>77</v>
      </c>
      <c r="B79" s="1" t="s">
        <v>112</v>
      </c>
      <c r="C79" s="1" t="s">
        <v>175</v>
      </c>
      <c r="D79" s="6" t="s">
        <v>176</v>
      </c>
      <c r="E79" s="1" t="s">
        <v>279</v>
      </c>
      <c r="F79" s="2" t="s">
        <v>0</v>
      </c>
      <c r="G79" s="1">
        <v>1</v>
      </c>
      <c r="H79" s="4">
        <f>VLOOKUP(F79,'[1]SAFARI SALES'!$C$3:$D$144,2,FALSE)</f>
        <v>40</v>
      </c>
      <c r="I79" s="4">
        <f t="shared" si="5"/>
        <v>3</v>
      </c>
      <c r="J79" s="4">
        <f t="shared" si="6"/>
        <v>40</v>
      </c>
      <c r="K79" s="4">
        <f t="shared" si="7"/>
        <v>30</v>
      </c>
      <c r="L79" s="4">
        <v>25</v>
      </c>
      <c r="M79" s="4">
        <v>25</v>
      </c>
      <c r="N79" s="4">
        <v>300</v>
      </c>
      <c r="O79" s="4">
        <f t="shared" si="8"/>
        <v>163</v>
      </c>
      <c r="P79" s="17"/>
      <c r="Q79" s="12" t="s">
        <v>52</v>
      </c>
    </row>
    <row r="80" spans="1:17">
      <c r="A80" s="16">
        <f t="shared" si="9"/>
        <v>78</v>
      </c>
      <c r="B80" s="1" t="s">
        <v>112</v>
      </c>
      <c r="C80" s="1" t="s">
        <v>177</v>
      </c>
      <c r="D80" s="6" t="s">
        <v>178</v>
      </c>
      <c r="E80" s="1" t="s">
        <v>279</v>
      </c>
      <c r="F80" s="1" t="s">
        <v>262</v>
      </c>
      <c r="G80" s="1">
        <v>1</v>
      </c>
      <c r="H80" s="4">
        <f>VLOOKUP(F80,'[1]SAFARI SALES'!$C$3:$D$144,2,FALSE)</f>
        <v>79</v>
      </c>
      <c r="I80" s="4">
        <f t="shared" si="5"/>
        <v>3</v>
      </c>
      <c r="J80" s="4">
        <f t="shared" si="6"/>
        <v>40</v>
      </c>
      <c r="K80" s="4">
        <f t="shared" si="7"/>
        <v>30</v>
      </c>
      <c r="L80" s="4">
        <v>25</v>
      </c>
      <c r="M80" s="4">
        <v>25</v>
      </c>
      <c r="N80" s="4">
        <v>300</v>
      </c>
      <c r="O80" s="4">
        <f t="shared" si="8"/>
        <v>202</v>
      </c>
      <c r="P80" s="17"/>
      <c r="Q80" s="12" t="s">
        <v>52</v>
      </c>
    </row>
    <row r="81" spans="1:17">
      <c r="A81" s="16">
        <f t="shared" si="9"/>
        <v>79</v>
      </c>
      <c r="B81" s="1" t="s">
        <v>112</v>
      </c>
      <c r="C81" s="1" t="s">
        <v>179</v>
      </c>
      <c r="D81" s="6" t="s">
        <v>180</v>
      </c>
      <c r="E81" s="1" t="s">
        <v>279</v>
      </c>
      <c r="F81" s="2" t="s">
        <v>0</v>
      </c>
      <c r="G81" s="1">
        <v>3</v>
      </c>
      <c r="H81" s="4">
        <f>VLOOKUP(F81,'[1]SAFARI SALES'!$C$3:$D$144,2,FALSE)</f>
        <v>40</v>
      </c>
      <c r="I81" s="4">
        <f t="shared" si="5"/>
        <v>9</v>
      </c>
      <c r="J81" s="4">
        <f t="shared" si="6"/>
        <v>120</v>
      </c>
      <c r="K81" s="4">
        <f t="shared" si="7"/>
        <v>90</v>
      </c>
      <c r="L81" s="4">
        <v>25</v>
      </c>
      <c r="M81" s="4">
        <v>25</v>
      </c>
      <c r="N81" s="4">
        <v>300</v>
      </c>
      <c r="O81" s="4">
        <f t="shared" si="8"/>
        <v>389</v>
      </c>
      <c r="P81" s="17"/>
      <c r="Q81" s="12" t="s">
        <v>52</v>
      </c>
    </row>
    <row r="82" spans="1:17">
      <c r="A82" s="16">
        <f t="shared" si="9"/>
        <v>80</v>
      </c>
      <c r="B82" s="1" t="s">
        <v>112</v>
      </c>
      <c r="C82" s="1" t="s">
        <v>181</v>
      </c>
      <c r="D82" s="6" t="s">
        <v>182</v>
      </c>
      <c r="E82" s="1" t="s">
        <v>279</v>
      </c>
      <c r="F82" s="1" t="s">
        <v>262</v>
      </c>
      <c r="G82" s="1">
        <v>1</v>
      </c>
      <c r="H82" s="4">
        <f>VLOOKUP(F82,'[1]SAFARI SALES'!$C$3:$D$144,2,FALSE)</f>
        <v>79</v>
      </c>
      <c r="I82" s="4">
        <f t="shared" si="5"/>
        <v>3</v>
      </c>
      <c r="J82" s="4">
        <f t="shared" si="6"/>
        <v>40</v>
      </c>
      <c r="K82" s="4">
        <f t="shared" si="7"/>
        <v>30</v>
      </c>
      <c r="L82" s="4">
        <v>25</v>
      </c>
      <c r="M82" s="4">
        <v>25</v>
      </c>
      <c r="N82" s="4">
        <v>300</v>
      </c>
      <c r="O82" s="4">
        <f t="shared" si="8"/>
        <v>202</v>
      </c>
      <c r="P82" s="17"/>
      <c r="Q82" s="12" t="s">
        <v>52</v>
      </c>
    </row>
    <row r="83" spans="1:17">
      <c r="A83" s="16">
        <f t="shared" si="9"/>
        <v>81</v>
      </c>
      <c r="B83" s="1" t="s">
        <v>117</v>
      </c>
      <c r="C83" s="1" t="s">
        <v>183</v>
      </c>
      <c r="D83" s="6" t="s">
        <v>184</v>
      </c>
      <c r="E83" s="1" t="s">
        <v>279</v>
      </c>
      <c r="F83" s="1" t="s">
        <v>250</v>
      </c>
      <c r="G83" s="1">
        <v>6</v>
      </c>
      <c r="H83" s="4">
        <f>VLOOKUP(F83,'[1]SAFARI SALES'!$C$3:$D$144,2,FALSE)</f>
        <v>106</v>
      </c>
      <c r="I83" s="4">
        <f t="shared" si="5"/>
        <v>18</v>
      </c>
      <c r="J83" s="4">
        <f t="shared" si="6"/>
        <v>240</v>
      </c>
      <c r="K83" s="4">
        <f t="shared" si="7"/>
        <v>180</v>
      </c>
      <c r="L83" s="4">
        <v>25</v>
      </c>
      <c r="M83" s="4">
        <v>25</v>
      </c>
      <c r="N83" s="4">
        <v>300</v>
      </c>
      <c r="O83" s="4">
        <f t="shared" si="8"/>
        <v>1124</v>
      </c>
      <c r="P83" s="17"/>
      <c r="Q83" s="12" t="s">
        <v>52</v>
      </c>
    </row>
    <row r="84" spans="1:17">
      <c r="A84" s="16">
        <f t="shared" si="9"/>
        <v>82</v>
      </c>
      <c r="B84" s="1" t="s">
        <v>117</v>
      </c>
      <c r="C84" s="1" t="s">
        <v>185</v>
      </c>
      <c r="D84" s="6" t="s">
        <v>186</v>
      </c>
      <c r="E84" s="1" t="s">
        <v>279</v>
      </c>
      <c r="F84" s="2" t="s">
        <v>0</v>
      </c>
      <c r="G84" s="1">
        <v>4</v>
      </c>
      <c r="H84" s="4">
        <f>VLOOKUP(F84,'[1]SAFARI SALES'!$C$3:$D$144,2,FALSE)</f>
        <v>40</v>
      </c>
      <c r="I84" s="4">
        <f t="shared" si="5"/>
        <v>12</v>
      </c>
      <c r="J84" s="4">
        <f t="shared" si="6"/>
        <v>160</v>
      </c>
      <c r="K84" s="4">
        <f t="shared" si="7"/>
        <v>120</v>
      </c>
      <c r="L84" s="4">
        <v>25</v>
      </c>
      <c r="M84" s="4">
        <v>25</v>
      </c>
      <c r="N84" s="4">
        <v>300</v>
      </c>
      <c r="O84" s="4">
        <f t="shared" si="8"/>
        <v>502</v>
      </c>
      <c r="P84" s="17"/>
      <c r="Q84" s="12" t="s">
        <v>52</v>
      </c>
    </row>
    <row r="85" spans="1:17">
      <c r="A85" s="16">
        <f t="shared" si="9"/>
        <v>83</v>
      </c>
      <c r="B85" s="1" t="s">
        <v>117</v>
      </c>
      <c r="C85" s="1" t="s">
        <v>187</v>
      </c>
      <c r="D85" s="6" t="s">
        <v>188</v>
      </c>
      <c r="E85" s="1" t="s">
        <v>279</v>
      </c>
      <c r="F85" s="1" t="s">
        <v>262</v>
      </c>
      <c r="G85" s="1">
        <v>2</v>
      </c>
      <c r="H85" s="4">
        <f>VLOOKUP(F85,'[1]SAFARI SALES'!$C$3:$D$144,2,FALSE)</f>
        <v>79</v>
      </c>
      <c r="I85" s="4">
        <f t="shared" si="5"/>
        <v>6</v>
      </c>
      <c r="J85" s="4">
        <f t="shared" si="6"/>
        <v>80</v>
      </c>
      <c r="K85" s="4">
        <f t="shared" si="7"/>
        <v>60</v>
      </c>
      <c r="L85" s="4">
        <v>25</v>
      </c>
      <c r="M85" s="4">
        <v>25</v>
      </c>
      <c r="N85" s="4">
        <v>300</v>
      </c>
      <c r="O85" s="4">
        <f t="shared" si="8"/>
        <v>354</v>
      </c>
      <c r="P85" s="17"/>
      <c r="Q85" s="12" t="s">
        <v>52</v>
      </c>
    </row>
    <row r="86" spans="1:17">
      <c r="A86" s="16">
        <f t="shared" si="9"/>
        <v>84</v>
      </c>
      <c r="B86" s="1" t="s">
        <v>117</v>
      </c>
      <c r="C86" s="1" t="s">
        <v>189</v>
      </c>
      <c r="D86" s="6" t="s">
        <v>190</v>
      </c>
      <c r="E86" s="1" t="s">
        <v>279</v>
      </c>
      <c r="F86" s="1" t="s">
        <v>262</v>
      </c>
      <c r="G86" s="1">
        <v>3</v>
      </c>
      <c r="H86" s="4">
        <f>VLOOKUP(F86,'[1]SAFARI SALES'!$C$3:$D$144,2,FALSE)</f>
        <v>79</v>
      </c>
      <c r="I86" s="4">
        <f t="shared" si="5"/>
        <v>9</v>
      </c>
      <c r="J86" s="4">
        <f t="shared" si="6"/>
        <v>120</v>
      </c>
      <c r="K86" s="4">
        <f t="shared" si="7"/>
        <v>90</v>
      </c>
      <c r="L86" s="4">
        <v>25</v>
      </c>
      <c r="M86" s="4">
        <v>25</v>
      </c>
      <c r="N86" s="4">
        <v>300</v>
      </c>
      <c r="O86" s="4">
        <f t="shared" si="8"/>
        <v>506</v>
      </c>
      <c r="P86" s="17"/>
      <c r="Q86" s="12" t="s">
        <v>52</v>
      </c>
    </row>
    <row r="87" spans="1:17">
      <c r="A87" s="16">
        <f t="shared" si="9"/>
        <v>85</v>
      </c>
      <c r="B87" s="1" t="s">
        <v>117</v>
      </c>
      <c r="C87" s="1" t="s">
        <v>191</v>
      </c>
      <c r="D87" s="6" t="s">
        <v>192</v>
      </c>
      <c r="E87" s="1" t="s">
        <v>279</v>
      </c>
      <c r="F87" s="2" t="s">
        <v>0</v>
      </c>
      <c r="G87" s="1">
        <v>1</v>
      </c>
      <c r="H87" s="4">
        <f>VLOOKUP(F87,'[1]SAFARI SALES'!$C$3:$D$144,2,FALSE)</f>
        <v>40</v>
      </c>
      <c r="I87" s="4">
        <f t="shared" si="5"/>
        <v>3</v>
      </c>
      <c r="J87" s="4">
        <f t="shared" si="6"/>
        <v>40</v>
      </c>
      <c r="K87" s="4">
        <f t="shared" si="7"/>
        <v>30</v>
      </c>
      <c r="L87" s="4">
        <v>25</v>
      </c>
      <c r="M87" s="4">
        <v>25</v>
      </c>
      <c r="N87" s="4">
        <v>300</v>
      </c>
      <c r="O87" s="4">
        <f t="shared" si="8"/>
        <v>163</v>
      </c>
      <c r="P87" s="17"/>
      <c r="Q87" s="12" t="s">
        <v>52</v>
      </c>
    </row>
    <row r="88" spans="1:17">
      <c r="A88" s="16">
        <f t="shared" si="9"/>
        <v>86</v>
      </c>
      <c r="B88" s="1" t="s">
        <v>117</v>
      </c>
      <c r="C88" s="1" t="s">
        <v>193</v>
      </c>
      <c r="D88" s="6" t="s">
        <v>194</v>
      </c>
      <c r="E88" s="1" t="s">
        <v>279</v>
      </c>
      <c r="F88" s="1" t="s">
        <v>251</v>
      </c>
      <c r="G88" s="1">
        <v>2</v>
      </c>
      <c r="H88" s="4">
        <f>VLOOKUP(F88,'[1]SAFARI SALES'!$C$3:$D$144,2,FALSE)</f>
        <v>106</v>
      </c>
      <c r="I88" s="4">
        <f t="shared" si="5"/>
        <v>6</v>
      </c>
      <c r="J88" s="4">
        <f t="shared" si="6"/>
        <v>80</v>
      </c>
      <c r="K88" s="4">
        <f t="shared" si="7"/>
        <v>60</v>
      </c>
      <c r="L88" s="4">
        <v>25</v>
      </c>
      <c r="M88" s="4">
        <v>25</v>
      </c>
      <c r="N88" s="4">
        <v>300</v>
      </c>
      <c r="O88" s="4">
        <f t="shared" si="8"/>
        <v>408</v>
      </c>
      <c r="P88" s="17"/>
      <c r="Q88" s="12" t="s">
        <v>52</v>
      </c>
    </row>
    <row r="89" spans="1:17">
      <c r="A89" s="16">
        <f t="shared" si="9"/>
        <v>87</v>
      </c>
      <c r="B89" s="1" t="s">
        <v>117</v>
      </c>
      <c r="C89" s="1" t="s">
        <v>195</v>
      </c>
      <c r="D89" s="6" t="s">
        <v>196</v>
      </c>
      <c r="E89" s="1" t="s">
        <v>279</v>
      </c>
      <c r="F89" s="1" t="s">
        <v>255</v>
      </c>
      <c r="G89" s="1">
        <v>5</v>
      </c>
      <c r="H89" s="4">
        <f>VLOOKUP(F89,'[1]SAFARI SALES'!$C$3:$D$144,2,FALSE)</f>
        <v>92</v>
      </c>
      <c r="I89" s="4">
        <f t="shared" si="5"/>
        <v>15</v>
      </c>
      <c r="J89" s="4">
        <f t="shared" si="6"/>
        <v>200</v>
      </c>
      <c r="K89" s="4">
        <f t="shared" si="7"/>
        <v>150</v>
      </c>
      <c r="L89" s="4">
        <v>25</v>
      </c>
      <c r="M89" s="4">
        <v>25</v>
      </c>
      <c r="N89" s="4">
        <v>300</v>
      </c>
      <c r="O89" s="4">
        <f t="shared" si="8"/>
        <v>875</v>
      </c>
      <c r="P89" s="17"/>
      <c r="Q89" s="12" t="s">
        <v>52</v>
      </c>
    </row>
    <row r="90" spans="1:17">
      <c r="A90" s="16">
        <f t="shared" si="9"/>
        <v>88</v>
      </c>
      <c r="B90" s="1" t="s">
        <v>117</v>
      </c>
      <c r="C90" s="1" t="s">
        <v>197</v>
      </c>
      <c r="D90" s="6" t="s">
        <v>198</v>
      </c>
      <c r="E90" s="1" t="s">
        <v>279</v>
      </c>
      <c r="F90" s="1" t="s">
        <v>265</v>
      </c>
      <c r="G90" s="1">
        <v>1</v>
      </c>
      <c r="H90" s="4">
        <f>VLOOKUP(F90,'[1]SAFARI SALES'!$C$3:$D$144,2,FALSE)</f>
        <v>172</v>
      </c>
      <c r="I90" s="4">
        <f t="shared" si="5"/>
        <v>3</v>
      </c>
      <c r="J90" s="4">
        <f t="shared" si="6"/>
        <v>40</v>
      </c>
      <c r="K90" s="4">
        <f t="shared" si="7"/>
        <v>30</v>
      </c>
      <c r="L90" s="4">
        <v>25</v>
      </c>
      <c r="M90" s="4">
        <v>25</v>
      </c>
      <c r="N90" s="4">
        <v>300</v>
      </c>
      <c r="O90" s="4">
        <f t="shared" si="8"/>
        <v>295</v>
      </c>
      <c r="P90" s="17"/>
      <c r="Q90" s="12" t="s">
        <v>52</v>
      </c>
    </row>
    <row r="91" spans="1:17">
      <c r="A91" s="16">
        <f t="shared" si="9"/>
        <v>89</v>
      </c>
      <c r="B91" s="1" t="s">
        <v>117</v>
      </c>
      <c r="C91" s="1" t="s">
        <v>199</v>
      </c>
      <c r="D91" s="6" t="s">
        <v>200</v>
      </c>
      <c r="E91" s="1" t="s">
        <v>279</v>
      </c>
      <c r="F91" s="1" t="s">
        <v>254</v>
      </c>
      <c r="G91" s="1">
        <v>1</v>
      </c>
      <c r="H91" s="4">
        <f>VLOOKUP(F91,'[1]SAFARI SALES'!$C$3:$D$144,2,FALSE)</f>
        <v>106</v>
      </c>
      <c r="I91" s="4">
        <f t="shared" si="5"/>
        <v>3</v>
      </c>
      <c r="J91" s="4">
        <f t="shared" si="6"/>
        <v>40</v>
      </c>
      <c r="K91" s="4">
        <f t="shared" si="7"/>
        <v>30</v>
      </c>
      <c r="L91" s="4">
        <v>25</v>
      </c>
      <c r="M91" s="4">
        <v>25</v>
      </c>
      <c r="N91" s="4">
        <v>300</v>
      </c>
      <c r="O91" s="4">
        <f t="shared" si="8"/>
        <v>229</v>
      </c>
      <c r="P91" s="17"/>
      <c r="Q91" s="12" t="s">
        <v>52</v>
      </c>
    </row>
    <row r="92" spans="1:17">
      <c r="A92" s="16">
        <f t="shared" si="9"/>
        <v>90</v>
      </c>
      <c r="B92" s="1" t="s">
        <v>117</v>
      </c>
      <c r="C92" s="1" t="s">
        <v>201</v>
      </c>
      <c r="D92" s="6" t="s">
        <v>202</v>
      </c>
      <c r="E92" s="1" t="s">
        <v>279</v>
      </c>
      <c r="F92" s="1" t="s">
        <v>258</v>
      </c>
      <c r="G92" s="1">
        <v>4</v>
      </c>
      <c r="H92" s="4">
        <f>VLOOKUP(F92,'[1]SAFARI SALES'!$C$3:$D$144,2,FALSE)</f>
        <v>106</v>
      </c>
      <c r="I92" s="4">
        <f t="shared" si="5"/>
        <v>12</v>
      </c>
      <c r="J92" s="4">
        <f t="shared" si="6"/>
        <v>160</v>
      </c>
      <c r="K92" s="4">
        <f t="shared" si="7"/>
        <v>120</v>
      </c>
      <c r="L92" s="4">
        <v>25</v>
      </c>
      <c r="M92" s="4">
        <v>25</v>
      </c>
      <c r="N92" s="4">
        <v>300</v>
      </c>
      <c r="O92" s="4">
        <f t="shared" si="8"/>
        <v>766</v>
      </c>
      <c r="P92" s="17"/>
      <c r="Q92" s="12" t="s">
        <v>52</v>
      </c>
    </row>
    <row r="93" spans="1:17">
      <c r="A93" s="16">
        <f t="shared" si="9"/>
        <v>91</v>
      </c>
      <c r="B93" s="1" t="s">
        <v>117</v>
      </c>
      <c r="C93" s="1" t="s">
        <v>203</v>
      </c>
      <c r="D93" s="6" t="s">
        <v>204</v>
      </c>
      <c r="E93" s="1" t="s">
        <v>279</v>
      </c>
      <c r="F93" s="1" t="s">
        <v>266</v>
      </c>
      <c r="G93" s="1">
        <v>1</v>
      </c>
      <c r="H93" s="4">
        <f>VLOOKUP(F93,'[1]SAFARI SALES'!$C$3:$D$144,2,FALSE)</f>
        <v>106</v>
      </c>
      <c r="I93" s="4">
        <f t="shared" si="5"/>
        <v>3</v>
      </c>
      <c r="J93" s="4">
        <f t="shared" si="6"/>
        <v>40</v>
      </c>
      <c r="K93" s="4">
        <f t="shared" si="7"/>
        <v>30</v>
      </c>
      <c r="L93" s="4">
        <v>25</v>
      </c>
      <c r="M93" s="4">
        <v>25</v>
      </c>
      <c r="N93" s="4">
        <v>300</v>
      </c>
      <c r="O93" s="4">
        <f t="shared" si="8"/>
        <v>229</v>
      </c>
      <c r="P93" s="17"/>
      <c r="Q93" s="12" t="s">
        <v>52</v>
      </c>
    </row>
    <row r="94" spans="1:17">
      <c r="A94" s="16">
        <f t="shared" si="9"/>
        <v>92</v>
      </c>
      <c r="B94" s="1" t="s">
        <v>161</v>
      </c>
      <c r="C94" s="1" t="s">
        <v>205</v>
      </c>
      <c r="D94" s="6" t="s">
        <v>206</v>
      </c>
      <c r="E94" s="1" t="s">
        <v>279</v>
      </c>
      <c r="F94" s="1" t="s">
        <v>267</v>
      </c>
      <c r="G94" s="1">
        <v>16</v>
      </c>
      <c r="H94" s="4">
        <f>VLOOKUP(F94,'[1]SAFARI SALES'!$C$3:$D$144,2,FALSE)</f>
        <v>162</v>
      </c>
      <c r="I94" s="4">
        <f t="shared" si="5"/>
        <v>48</v>
      </c>
      <c r="J94" s="4">
        <f t="shared" si="6"/>
        <v>640</v>
      </c>
      <c r="K94" s="4">
        <f t="shared" si="7"/>
        <v>480</v>
      </c>
      <c r="L94" s="4">
        <v>25</v>
      </c>
      <c r="M94" s="4">
        <v>25</v>
      </c>
      <c r="N94" s="4"/>
      <c r="O94" s="4">
        <f t="shared" si="8"/>
        <v>3810</v>
      </c>
      <c r="P94" s="17"/>
      <c r="Q94" s="12" t="s">
        <v>286</v>
      </c>
    </row>
    <row r="95" spans="1:17">
      <c r="A95" s="16">
        <f t="shared" si="9"/>
        <v>93</v>
      </c>
      <c r="B95" s="1" t="s">
        <v>161</v>
      </c>
      <c r="C95" s="1" t="s">
        <v>207</v>
      </c>
      <c r="D95" s="6" t="s">
        <v>208</v>
      </c>
      <c r="E95" s="1" t="s">
        <v>279</v>
      </c>
      <c r="F95" s="1" t="s">
        <v>255</v>
      </c>
      <c r="G95" s="1">
        <v>8</v>
      </c>
      <c r="H95" s="4">
        <f>VLOOKUP(F95,'[1]SAFARI SALES'!$C$3:$D$144,2,FALSE)</f>
        <v>92</v>
      </c>
      <c r="I95" s="4">
        <f t="shared" si="5"/>
        <v>24</v>
      </c>
      <c r="J95" s="4">
        <f t="shared" si="6"/>
        <v>320</v>
      </c>
      <c r="K95" s="4">
        <f t="shared" si="7"/>
        <v>240</v>
      </c>
      <c r="L95" s="4">
        <v>25</v>
      </c>
      <c r="M95" s="4">
        <v>25</v>
      </c>
      <c r="N95" s="4"/>
      <c r="O95" s="4">
        <f t="shared" si="8"/>
        <v>1370</v>
      </c>
      <c r="P95" s="17"/>
      <c r="Q95" s="12" t="s">
        <v>25</v>
      </c>
    </row>
    <row r="96" spans="1:17">
      <c r="A96" s="16">
        <f t="shared" si="9"/>
        <v>94</v>
      </c>
      <c r="B96" s="1" t="s">
        <v>161</v>
      </c>
      <c r="C96" s="1" t="s">
        <v>209</v>
      </c>
      <c r="D96" s="6" t="s">
        <v>210</v>
      </c>
      <c r="E96" s="1" t="s">
        <v>279</v>
      </c>
      <c r="F96" s="1" t="s">
        <v>261</v>
      </c>
      <c r="G96" s="1">
        <v>3</v>
      </c>
      <c r="H96" s="4">
        <f>VLOOKUP(F96,'[1]SAFARI SALES'!$C$3:$D$144,2,FALSE)</f>
        <v>92</v>
      </c>
      <c r="I96" s="4">
        <f t="shared" si="5"/>
        <v>9</v>
      </c>
      <c r="J96" s="4">
        <f t="shared" si="6"/>
        <v>120</v>
      </c>
      <c r="K96" s="4">
        <f t="shared" si="7"/>
        <v>90</v>
      </c>
      <c r="L96" s="4">
        <v>25</v>
      </c>
      <c r="M96" s="4">
        <v>25</v>
      </c>
      <c r="N96" s="4"/>
      <c r="O96" s="4">
        <f t="shared" si="8"/>
        <v>545</v>
      </c>
      <c r="P96" s="17"/>
      <c r="Q96" s="12" t="s">
        <v>97</v>
      </c>
    </row>
    <row r="97" spans="1:17">
      <c r="A97" s="16">
        <f t="shared" si="9"/>
        <v>95</v>
      </c>
      <c r="B97" s="1" t="s">
        <v>161</v>
      </c>
      <c r="C97" s="1" t="s">
        <v>211</v>
      </c>
      <c r="D97" s="6" t="s">
        <v>212</v>
      </c>
      <c r="E97" s="1" t="s">
        <v>279</v>
      </c>
      <c r="F97" s="1" t="s">
        <v>251</v>
      </c>
      <c r="G97" s="1">
        <v>2</v>
      </c>
      <c r="H97" s="4">
        <f>VLOOKUP(F97,'[1]SAFARI SALES'!$C$3:$D$144,2,FALSE)</f>
        <v>106</v>
      </c>
      <c r="I97" s="4">
        <f t="shared" si="5"/>
        <v>6</v>
      </c>
      <c r="J97" s="4">
        <f t="shared" si="6"/>
        <v>80</v>
      </c>
      <c r="K97" s="4">
        <f t="shared" si="7"/>
        <v>60</v>
      </c>
      <c r="L97" s="4">
        <v>25</v>
      </c>
      <c r="M97" s="4">
        <v>25</v>
      </c>
      <c r="N97" s="4"/>
      <c r="O97" s="4">
        <f t="shared" si="8"/>
        <v>408</v>
      </c>
      <c r="P97" s="17"/>
      <c r="Q97" s="12" t="s">
        <v>8</v>
      </c>
    </row>
    <row r="98" spans="1:17">
      <c r="A98" s="16">
        <f t="shared" si="9"/>
        <v>96</v>
      </c>
      <c r="B98" s="1" t="s">
        <v>161</v>
      </c>
      <c r="C98" s="1" t="s">
        <v>213</v>
      </c>
      <c r="D98" s="6" t="s">
        <v>214</v>
      </c>
      <c r="E98" s="1" t="s">
        <v>279</v>
      </c>
      <c r="F98" s="1" t="s">
        <v>254</v>
      </c>
      <c r="G98" s="1">
        <v>5</v>
      </c>
      <c r="H98" s="4">
        <f>VLOOKUP(F98,'[1]SAFARI SALES'!$C$3:$D$144,2,FALSE)</f>
        <v>106</v>
      </c>
      <c r="I98" s="4">
        <f t="shared" si="5"/>
        <v>15</v>
      </c>
      <c r="J98" s="4">
        <f t="shared" si="6"/>
        <v>200</v>
      </c>
      <c r="K98" s="4">
        <f t="shared" si="7"/>
        <v>150</v>
      </c>
      <c r="L98" s="4">
        <v>25</v>
      </c>
      <c r="M98" s="4">
        <v>25</v>
      </c>
      <c r="N98" s="4"/>
      <c r="O98" s="4">
        <f t="shared" si="8"/>
        <v>945</v>
      </c>
      <c r="P98" s="17"/>
      <c r="Q98" s="12" t="s">
        <v>19</v>
      </c>
    </row>
    <row r="99" spans="1:17">
      <c r="A99" s="16">
        <f t="shared" si="9"/>
        <v>97</v>
      </c>
      <c r="B99" s="1" t="s">
        <v>161</v>
      </c>
      <c r="C99" s="1" t="s">
        <v>215</v>
      </c>
      <c r="D99" s="6" t="s">
        <v>216</v>
      </c>
      <c r="E99" s="1" t="s">
        <v>279</v>
      </c>
      <c r="F99" s="1" t="s">
        <v>255</v>
      </c>
      <c r="G99" s="1">
        <v>3</v>
      </c>
      <c r="H99" s="4">
        <f>VLOOKUP(F99,'[1]SAFARI SALES'!$C$3:$D$144,2,FALSE)</f>
        <v>92</v>
      </c>
      <c r="I99" s="4">
        <f t="shared" si="5"/>
        <v>9</v>
      </c>
      <c r="J99" s="4">
        <f t="shared" si="6"/>
        <v>120</v>
      </c>
      <c r="K99" s="4">
        <f t="shared" si="7"/>
        <v>90</v>
      </c>
      <c r="L99" s="4">
        <v>25</v>
      </c>
      <c r="M99" s="4">
        <v>25</v>
      </c>
      <c r="N99" s="4"/>
      <c r="O99" s="4">
        <f t="shared" si="8"/>
        <v>545</v>
      </c>
      <c r="P99" s="17"/>
      <c r="Q99" s="12" t="s">
        <v>217</v>
      </c>
    </row>
    <row r="100" spans="1:17">
      <c r="A100" s="16">
        <f t="shared" si="9"/>
        <v>98</v>
      </c>
      <c r="B100" s="1" t="s">
        <v>161</v>
      </c>
      <c r="C100" s="1" t="s">
        <v>218</v>
      </c>
      <c r="D100" s="6" t="s">
        <v>219</v>
      </c>
      <c r="E100" s="1" t="s">
        <v>279</v>
      </c>
      <c r="F100" s="1" t="s">
        <v>253</v>
      </c>
      <c r="G100" s="1">
        <v>2</v>
      </c>
      <c r="H100" s="4">
        <f>VLOOKUP(F100,'[1]SAFARI SALES'!$C$3:$D$144,2,FALSE)</f>
        <v>113</v>
      </c>
      <c r="I100" s="4">
        <f t="shared" si="5"/>
        <v>6</v>
      </c>
      <c r="J100" s="4">
        <f t="shared" si="6"/>
        <v>80</v>
      </c>
      <c r="K100" s="4">
        <f t="shared" si="7"/>
        <v>60</v>
      </c>
      <c r="L100" s="4">
        <v>25</v>
      </c>
      <c r="M100" s="4">
        <v>25</v>
      </c>
      <c r="N100" s="4"/>
      <c r="O100" s="4">
        <f t="shared" si="8"/>
        <v>422</v>
      </c>
      <c r="P100" s="17"/>
      <c r="Q100" s="12" t="s">
        <v>67</v>
      </c>
    </row>
    <row r="101" spans="1:17">
      <c r="A101" s="16">
        <f t="shared" si="9"/>
        <v>99</v>
      </c>
      <c r="B101" s="1" t="s">
        <v>161</v>
      </c>
      <c r="C101" s="1" t="s">
        <v>220</v>
      </c>
      <c r="D101" s="6" t="s">
        <v>221</v>
      </c>
      <c r="E101" s="1" t="s">
        <v>279</v>
      </c>
      <c r="F101" s="1" t="s">
        <v>255</v>
      </c>
      <c r="G101" s="1">
        <v>5</v>
      </c>
      <c r="H101" s="4">
        <f>VLOOKUP(F101,'[1]SAFARI SALES'!$C$3:$D$144,2,FALSE)</f>
        <v>92</v>
      </c>
      <c r="I101" s="4">
        <f t="shared" si="5"/>
        <v>15</v>
      </c>
      <c r="J101" s="4">
        <f t="shared" si="6"/>
        <v>200</v>
      </c>
      <c r="K101" s="4">
        <f t="shared" si="7"/>
        <v>150</v>
      </c>
      <c r="L101" s="4">
        <v>25</v>
      </c>
      <c r="M101" s="4">
        <v>25</v>
      </c>
      <c r="N101" s="4"/>
      <c r="O101" s="4">
        <f t="shared" si="8"/>
        <v>875</v>
      </c>
      <c r="P101" s="17"/>
      <c r="Q101" s="12" t="s">
        <v>217</v>
      </c>
    </row>
    <row r="102" spans="1:17">
      <c r="A102" s="16">
        <f t="shared" si="9"/>
        <v>100</v>
      </c>
      <c r="B102" s="1" t="s">
        <v>161</v>
      </c>
      <c r="C102" s="1" t="s">
        <v>222</v>
      </c>
      <c r="D102" s="6" t="s">
        <v>223</v>
      </c>
      <c r="E102" s="1" t="s">
        <v>279</v>
      </c>
      <c r="F102" s="1" t="s">
        <v>250</v>
      </c>
      <c r="G102" s="1">
        <v>7</v>
      </c>
      <c r="H102" s="4">
        <f>VLOOKUP(F102,'[1]SAFARI SALES'!$C$3:$D$144,2,FALSE)</f>
        <v>106</v>
      </c>
      <c r="I102" s="4">
        <f t="shared" si="5"/>
        <v>21</v>
      </c>
      <c r="J102" s="4">
        <f t="shared" si="6"/>
        <v>280</v>
      </c>
      <c r="K102" s="4">
        <f t="shared" si="7"/>
        <v>210</v>
      </c>
      <c r="L102" s="4">
        <v>25</v>
      </c>
      <c r="M102" s="4">
        <v>25</v>
      </c>
      <c r="N102" s="4"/>
      <c r="O102" s="4">
        <f t="shared" si="8"/>
        <v>1303</v>
      </c>
      <c r="P102" s="17"/>
      <c r="Q102" s="12" t="s">
        <v>224</v>
      </c>
    </row>
    <row r="103" spans="1:17">
      <c r="A103" s="16">
        <f t="shared" si="9"/>
        <v>101</v>
      </c>
      <c r="B103" s="1" t="s">
        <v>161</v>
      </c>
      <c r="C103" s="1" t="s">
        <v>225</v>
      </c>
      <c r="D103" s="6" t="s">
        <v>226</v>
      </c>
      <c r="E103" s="1" t="s">
        <v>279</v>
      </c>
      <c r="F103" s="1" t="s">
        <v>250</v>
      </c>
      <c r="G103" s="1">
        <v>4</v>
      </c>
      <c r="H103" s="4">
        <f>VLOOKUP(F103,'[1]SAFARI SALES'!$C$3:$D$144,2,FALSE)</f>
        <v>106</v>
      </c>
      <c r="I103" s="4">
        <f t="shared" si="5"/>
        <v>12</v>
      </c>
      <c r="J103" s="4">
        <f t="shared" si="6"/>
        <v>160</v>
      </c>
      <c r="K103" s="4">
        <f t="shared" si="7"/>
        <v>120</v>
      </c>
      <c r="L103" s="4">
        <v>25</v>
      </c>
      <c r="M103" s="4">
        <v>25</v>
      </c>
      <c r="N103" s="4"/>
      <c r="O103" s="4">
        <f t="shared" si="8"/>
        <v>766</v>
      </c>
      <c r="P103" s="17"/>
      <c r="Q103" s="12" t="s">
        <v>224</v>
      </c>
    </row>
    <row r="104" spans="1:17">
      <c r="A104" s="16">
        <f t="shared" si="9"/>
        <v>102</v>
      </c>
      <c r="B104" s="1" t="s">
        <v>161</v>
      </c>
      <c r="C104" s="1" t="s">
        <v>227</v>
      </c>
      <c r="D104" s="6" t="s">
        <v>228</v>
      </c>
      <c r="E104" s="1" t="s">
        <v>279</v>
      </c>
      <c r="F104" s="1" t="s">
        <v>250</v>
      </c>
      <c r="G104" s="1">
        <v>2</v>
      </c>
      <c r="H104" s="4">
        <f>VLOOKUP(F104,'[1]SAFARI SALES'!$C$3:$D$144,2,FALSE)</f>
        <v>106</v>
      </c>
      <c r="I104" s="4">
        <f t="shared" si="5"/>
        <v>6</v>
      </c>
      <c r="J104" s="4">
        <f t="shared" si="6"/>
        <v>80</v>
      </c>
      <c r="K104" s="4">
        <f t="shared" si="7"/>
        <v>60</v>
      </c>
      <c r="L104" s="4">
        <v>25</v>
      </c>
      <c r="M104" s="4">
        <v>25</v>
      </c>
      <c r="N104" s="4"/>
      <c r="O104" s="4">
        <f t="shared" si="8"/>
        <v>408</v>
      </c>
      <c r="P104" s="17"/>
      <c r="Q104" s="12" t="s">
        <v>224</v>
      </c>
    </row>
    <row r="105" spans="1:17">
      <c r="A105" s="16">
        <f t="shared" si="9"/>
        <v>103</v>
      </c>
      <c r="B105" s="1" t="s">
        <v>161</v>
      </c>
      <c r="C105" s="1" t="s">
        <v>229</v>
      </c>
      <c r="D105" s="6" t="s">
        <v>230</v>
      </c>
      <c r="E105" s="1" t="s">
        <v>279</v>
      </c>
      <c r="F105" s="1" t="s">
        <v>250</v>
      </c>
      <c r="G105" s="1">
        <v>2</v>
      </c>
      <c r="H105" s="4">
        <f>VLOOKUP(F105,'[1]SAFARI SALES'!$C$3:$D$144,2,FALSE)</f>
        <v>106</v>
      </c>
      <c r="I105" s="4">
        <f t="shared" si="5"/>
        <v>6</v>
      </c>
      <c r="J105" s="4">
        <f t="shared" si="6"/>
        <v>80</v>
      </c>
      <c r="K105" s="4">
        <f t="shared" si="7"/>
        <v>60</v>
      </c>
      <c r="L105" s="4">
        <v>25</v>
      </c>
      <c r="M105" s="4">
        <v>25</v>
      </c>
      <c r="N105" s="4"/>
      <c r="O105" s="4">
        <f t="shared" si="8"/>
        <v>408</v>
      </c>
      <c r="P105" s="17"/>
      <c r="Q105" s="12" t="s">
        <v>289</v>
      </c>
    </row>
    <row r="106" spans="1:17">
      <c r="A106" s="16">
        <f t="shared" si="9"/>
        <v>104</v>
      </c>
      <c r="B106" s="1" t="s">
        <v>161</v>
      </c>
      <c r="C106" s="1" t="s">
        <v>231</v>
      </c>
      <c r="D106" s="6" t="s">
        <v>232</v>
      </c>
      <c r="E106" s="1" t="s">
        <v>279</v>
      </c>
      <c r="F106" s="1" t="s">
        <v>250</v>
      </c>
      <c r="G106" s="1">
        <v>5</v>
      </c>
      <c r="H106" s="4">
        <f>VLOOKUP(F106,'[1]SAFARI SALES'!$C$3:$D$144,2,FALSE)</f>
        <v>106</v>
      </c>
      <c r="I106" s="4">
        <f t="shared" si="5"/>
        <v>15</v>
      </c>
      <c r="J106" s="4">
        <f t="shared" si="6"/>
        <v>200</v>
      </c>
      <c r="K106" s="4">
        <f t="shared" si="7"/>
        <v>150</v>
      </c>
      <c r="L106" s="4">
        <v>25</v>
      </c>
      <c r="M106" s="4">
        <v>25</v>
      </c>
      <c r="N106" s="4"/>
      <c r="O106" s="4">
        <f t="shared" si="8"/>
        <v>945</v>
      </c>
      <c r="P106" s="17"/>
      <c r="Q106" s="12" t="s">
        <v>289</v>
      </c>
    </row>
    <row r="107" spans="1:17">
      <c r="A107" s="16">
        <f t="shared" si="9"/>
        <v>105</v>
      </c>
      <c r="B107" s="1" t="s">
        <v>161</v>
      </c>
      <c r="C107" s="1" t="s">
        <v>233</v>
      </c>
      <c r="D107" s="6" t="s">
        <v>234</v>
      </c>
      <c r="E107" s="1" t="s">
        <v>279</v>
      </c>
      <c r="F107" s="1" t="s">
        <v>250</v>
      </c>
      <c r="G107" s="1">
        <v>2</v>
      </c>
      <c r="H107" s="4">
        <f>VLOOKUP(F107,'[1]SAFARI SALES'!$C$3:$D$144,2,FALSE)</f>
        <v>106</v>
      </c>
      <c r="I107" s="4">
        <f t="shared" si="5"/>
        <v>6</v>
      </c>
      <c r="J107" s="4">
        <f t="shared" si="6"/>
        <v>80</v>
      </c>
      <c r="K107" s="4">
        <f t="shared" si="7"/>
        <v>60</v>
      </c>
      <c r="L107" s="4">
        <v>25</v>
      </c>
      <c r="M107" s="4">
        <v>25</v>
      </c>
      <c r="N107" s="4"/>
      <c r="O107" s="4">
        <f t="shared" si="8"/>
        <v>408</v>
      </c>
      <c r="P107" s="17"/>
      <c r="Q107" s="12" t="s">
        <v>284</v>
      </c>
    </row>
    <row r="108" spans="1:17">
      <c r="A108" s="16">
        <f t="shared" si="9"/>
        <v>106</v>
      </c>
      <c r="B108" s="1" t="s">
        <v>161</v>
      </c>
      <c r="C108" s="1" t="s">
        <v>235</v>
      </c>
      <c r="D108" s="6" t="s">
        <v>236</v>
      </c>
      <c r="E108" s="1" t="s">
        <v>279</v>
      </c>
      <c r="F108" s="1" t="s">
        <v>250</v>
      </c>
      <c r="G108" s="1">
        <v>16</v>
      </c>
      <c r="H108" s="4">
        <f>VLOOKUP(F108,'[1]SAFARI SALES'!$C$3:$D$144,2,FALSE)</f>
        <v>106</v>
      </c>
      <c r="I108" s="4">
        <f t="shared" si="5"/>
        <v>48</v>
      </c>
      <c r="J108" s="4">
        <f t="shared" si="6"/>
        <v>640</v>
      </c>
      <c r="K108" s="4">
        <f t="shared" si="7"/>
        <v>480</v>
      </c>
      <c r="L108" s="4">
        <v>25</v>
      </c>
      <c r="M108" s="4">
        <v>25</v>
      </c>
      <c r="N108" s="4"/>
      <c r="O108" s="4">
        <f t="shared" si="8"/>
        <v>2914</v>
      </c>
      <c r="P108" s="17"/>
      <c r="Q108" s="12" t="s">
        <v>224</v>
      </c>
    </row>
    <row r="109" spans="1:17">
      <c r="A109" s="16">
        <f t="shared" si="9"/>
        <v>107</v>
      </c>
      <c r="B109" s="1" t="s">
        <v>161</v>
      </c>
      <c r="C109" s="1" t="s">
        <v>237</v>
      </c>
      <c r="D109" s="6" t="s">
        <v>238</v>
      </c>
      <c r="E109" s="1" t="s">
        <v>279</v>
      </c>
      <c r="F109" s="1" t="s">
        <v>250</v>
      </c>
      <c r="G109" s="1">
        <v>2</v>
      </c>
      <c r="H109" s="4">
        <f>VLOOKUP(F109,'[1]SAFARI SALES'!$C$3:$D$144,2,FALSE)</f>
        <v>106</v>
      </c>
      <c r="I109" s="4">
        <f t="shared" si="5"/>
        <v>6</v>
      </c>
      <c r="J109" s="4">
        <f t="shared" si="6"/>
        <v>80</v>
      </c>
      <c r="K109" s="4">
        <f t="shared" si="7"/>
        <v>60</v>
      </c>
      <c r="L109" s="4">
        <v>25</v>
      </c>
      <c r="M109" s="4">
        <v>25</v>
      </c>
      <c r="N109" s="4"/>
      <c r="O109" s="4">
        <f t="shared" si="8"/>
        <v>408</v>
      </c>
      <c r="P109" s="17"/>
      <c r="Q109" s="12" t="s">
        <v>289</v>
      </c>
    </row>
    <row r="110" spans="1:17">
      <c r="A110" s="16">
        <f t="shared" si="9"/>
        <v>108</v>
      </c>
      <c r="B110" s="1" t="s">
        <v>161</v>
      </c>
      <c r="C110" s="1" t="s">
        <v>239</v>
      </c>
      <c r="D110" s="6" t="s">
        <v>240</v>
      </c>
      <c r="E110" s="1" t="s">
        <v>279</v>
      </c>
      <c r="F110" s="1" t="s">
        <v>250</v>
      </c>
      <c r="G110" s="1">
        <v>2</v>
      </c>
      <c r="H110" s="4">
        <f>VLOOKUP(F110,'[1]SAFARI SALES'!$C$3:$D$144,2,FALSE)</f>
        <v>106</v>
      </c>
      <c r="I110" s="4">
        <f t="shared" si="5"/>
        <v>6</v>
      </c>
      <c r="J110" s="4">
        <f t="shared" si="6"/>
        <v>80</v>
      </c>
      <c r="K110" s="4">
        <f t="shared" si="7"/>
        <v>60</v>
      </c>
      <c r="L110" s="4">
        <v>25</v>
      </c>
      <c r="M110" s="4">
        <v>25</v>
      </c>
      <c r="N110" s="4"/>
      <c r="O110" s="4">
        <f t="shared" si="8"/>
        <v>408</v>
      </c>
      <c r="P110" s="17"/>
      <c r="Q110" s="12" t="s">
        <v>224</v>
      </c>
    </row>
    <row r="111" spans="1:17">
      <c r="A111" s="16">
        <f t="shared" si="9"/>
        <v>109</v>
      </c>
      <c r="B111" s="1" t="s">
        <v>161</v>
      </c>
      <c r="C111" s="1" t="s">
        <v>241</v>
      </c>
      <c r="D111" s="6" t="s">
        <v>242</v>
      </c>
      <c r="E111" s="1" t="s">
        <v>279</v>
      </c>
      <c r="F111" s="1" t="s">
        <v>253</v>
      </c>
      <c r="G111" s="1">
        <v>2</v>
      </c>
      <c r="H111" s="4">
        <f>VLOOKUP(F111,'[1]SAFARI SALES'!$C$3:$D$144,2,FALSE)</f>
        <v>113</v>
      </c>
      <c r="I111" s="4">
        <f t="shared" si="5"/>
        <v>6</v>
      </c>
      <c r="J111" s="4">
        <f t="shared" si="6"/>
        <v>80</v>
      </c>
      <c r="K111" s="4">
        <f t="shared" si="7"/>
        <v>60</v>
      </c>
      <c r="L111" s="4">
        <v>25</v>
      </c>
      <c r="M111" s="4">
        <v>25</v>
      </c>
      <c r="N111" s="4"/>
      <c r="O111" s="4">
        <f t="shared" si="8"/>
        <v>422</v>
      </c>
      <c r="P111" s="32"/>
      <c r="Q111" s="12" t="s">
        <v>290</v>
      </c>
    </row>
    <row r="112" spans="1:17">
      <c r="A112" s="16">
        <f t="shared" si="9"/>
        <v>110</v>
      </c>
      <c r="B112" s="1" t="s">
        <v>164</v>
      </c>
      <c r="C112" s="1" t="s">
        <v>243</v>
      </c>
      <c r="D112" s="6" t="s">
        <v>244</v>
      </c>
      <c r="E112" s="1" t="s">
        <v>279</v>
      </c>
      <c r="F112" s="1" t="s">
        <v>254</v>
      </c>
      <c r="G112" s="1">
        <v>29</v>
      </c>
      <c r="H112" s="4">
        <f>VLOOKUP(F112,'[1]SAFARI SALES'!$C$3:$D$144,2,FALSE)</f>
        <v>106</v>
      </c>
      <c r="I112" s="4">
        <f t="shared" si="5"/>
        <v>87</v>
      </c>
      <c r="J112" s="4">
        <f t="shared" si="6"/>
        <v>1160</v>
      </c>
      <c r="K112" s="4">
        <f t="shared" si="7"/>
        <v>870</v>
      </c>
      <c r="L112" s="4">
        <v>25</v>
      </c>
      <c r="M112" s="4">
        <v>25</v>
      </c>
      <c r="N112" s="4"/>
      <c r="O112" s="4">
        <f t="shared" si="8"/>
        <v>5241</v>
      </c>
      <c r="P112" s="17"/>
      <c r="Q112" s="12" t="s">
        <v>19</v>
      </c>
    </row>
    <row r="113" spans="1:17">
      <c r="A113" s="16">
        <f t="shared" si="9"/>
        <v>111</v>
      </c>
      <c r="B113" s="1" t="s">
        <v>164</v>
      </c>
      <c r="C113" s="1" t="s">
        <v>245</v>
      </c>
      <c r="D113" s="6" t="s">
        <v>246</v>
      </c>
      <c r="E113" s="1" t="s">
        <v>279</v>
      </c>
      <c r="F113" s="1" t="s">
        <v>254</v>
      </c>
      <c r="G113" s="1">
        <v>1</v>
      </c>
      <c r="H113" s="4">
        <f>VLOOKUP(F113,'[1]SAFARI SALES'!$C$3:$D$144,2,FALSE)</f>
        <v>106</v>
      </c>
      <c r="I113" s="4">
        <f t="shared" si="5"/>
        <v>3</v>
      </c>
      <c r="J113" s="4">
        <f t="shared" si="6"/>
        <v>40</v>
      </c>
      <c r="K113" s="4">
        <f t="shared" si="7"/>
        <v>30</v>
      </c>
      <c r="L113" s="4">
        <v>25</v>
      </c>
      <c r="M113" s="4">
        <v>25</v>
      </c>
      <c r="N113" s="4"/>
      <c r="O113" s="4">
        <f t="shared" si="8"/>
        <v>229</v>
      </c>
      <c r="P113" s="17"/>
      <c r="Q113" s="12" t="s">
        <v>291</v>
      </c>
    </row>
    <row r="114" spans="1:17">
      <c r="A114" s="16">
        <f t="shared" si="9"/>
        <v>112</v>
      </c>
      <c r="B114" s="1" t="s">
        <v>164</v>
      </c>
      <c r="C114" s="1" t="s">
        <v>247</v>
      </c>
      <c r="D114" s="6" t="s">
        <v>248</v>
      </c>
      <c r="E114" s="1" t="s">
        <v>279</v>
      </c>
      <c r="F114" s="1" t="s">
        <v>250</v>
      </c>
      <c r="G114" s="1">
        <v>3</v>
      </c>
      <c r="H114" s="4">
        <f>VLOOKUP(F114,'[1]SAFARI SALES'!$C$3:$D$144,2,FALSE)</f>
        <v>106</v>
      </c>
      <c r="I114" s="4">
        <f t="shared" si="5"/>
        <v>9</v>
      </c>
      <c r="J114" s="4">
        <f t="shared" si="6"/>
        <v>120</v>
      </c>
      <c r="K114" s="4">
        <f t="shared" si="7"/>
        <v>90</v>
      </c>
      <c r="L114" s="4">
        <v>25</v>
      </c>
      <c r="M114" s="4">
        <v>25</v>
      </c>
      <c r="N114" s="4"/>
      <c r="O114" s="4">
        <f t="shared" si="8"/>
        <v>587</v>
      </c>
      <c r="P114" s="17"/>
      <c r="Q114" s="12" t="s">
        <v>249</v>
      </c>
    </row>
    <row r="115" spans="1:17" s="10" customFormat="1" ht="15.75" thickBot="1">
      <c r="A115" s="36" t="s">
        <v>304</v>
      </c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8"/>
      <c r="O115" s="19">
        <f>SUM(O3:O114)</f>
        <v>191917</v>
      </c>
      <c r="P115" s="20"/>
    </row>
    <row r="116" spans="1:17">
      <c r="G116" s="15">
        <f>SUM(G3:G114)</f>
        <v>1283</v>
      </c>
    </row>
  </sheetData>
  <sortState ref="B2:N113">
    <sortCondition ref="B2:B113"/>
    <sortCondition ref="C2:C113"/>
  </sortState>
  <mergeCells count="2">
    <mergeCell ref="A115:N115"/>
    <mergeCell ref="A1:P1"/>
  </mergeCells>
  <conditionalFormatting sqref="C2:C114 C116:C1048576">
    <cfRule type="duplicateValues" dxfId="1" priority="2"/>
  </conditionalFormatting>
  <conditionalFormatting sqref="D2:D114 D116:D1048576">
    <cfRule type="duplicateValues" dxfId="0" priority="1"/>
  </conditionalFormatting>
  <pageMargins left="0.15748031496062992" right="0.15748031496062992" top="0.74803149606299213" bottom="0.74803149606299213" header="0.31496062992125984" footer="0.31496062992125984"/>
  <pageSetup orientation="landscape" horizontalDpi="0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2024-09-14T08:40:57Z</cp:lastPrinted>
  <dcterms:created xsi:type="dcterms:W3CDTF">2024-09-12T14:39:24Z</dcterms:created>
  <dcterms:modified xsi:type="dcterms:W3CDTF">2024-09-23T12:48:43Z</dcterms:modified>
</cp:coreProperties>
</file>