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4"/>
  <c r="L7"/>
  <c r="J5"/>
  <c r="J6"/>
  <c r="J8"/>
  <c r="J9"/>
  <c r="J10"/>
  <c r="J4"/>
  <c r="I5"/>
  <c r="I6"/>
  <c r="L6" s="1"/>
  <c r="I8"/>
  <c r="L8" s="1"/>
  <c r="I9"/>
  <c r="I10"/>
  <c r="I4"/>
  <c r="L9" l="1"/>
  <c r="L10"/>
  <c r="L5"/>
</calcChain>
</file>

<file path=xl/sharedStrings.xml><?xml version="1.0" encoding="utf-8"?>
<sst xmlns="http://schemas.openxmlformats.org/spreadsheetml/2006/main" count="53" uniqueCount="44">
  <si>
    <t>05/6/2025</t>
  </si>
  <si>
    <t>6526/6525</t>
  </si>
  <si>
    <t>06/6/2025</t>
  </si>
  <si>
    <t>6566/6564</t>
  </si>
  <si>
    <t>19/6/2025</t>
  </si>
  <si>
    <t>6611</t>
  </si>
  <si>
    <t>66118</t>
  </si>
  <si>
    <t>6612</t>
  </si>
  <si>
    <t>27/6/2025</t>
  </si>
  <si>
    <t>5747</t>
  </si>
  <si>
    <t>30/6/2025</t>
  </si>
  <si>
    <t>6765/6766</t>
  </si>
  <si>
    <t>SL</t>
  </si>
  <si>
    <t>DATE</t>
  </si>
  <si>
    <t>LR NO</t>
  </si>
  <si>
    <t>INV NO</t>
  </si>
  <si>
    <t>FROM</t>
  </si>
  <si>
    <t>TO</t>
  </si>
  <si>
    <t>CASE</t>
  </si>
  <si>
    <t>WEIGHT</t>
  </si>
  <si>
    <t>JA/04801</t>
  </si>
  <si>
    <t>JA/04804</t>
  </si>
  <si>
    <t>JA/05372</t>
  </si>
  <si>
    <t>JA/05413</t>
  </si>
  <si>
    <t>JA/05441</t>
  </si>
  <si>
    <t>JA/05938</t>
  </si>
  <si>
    <t>JA/06259</t>
  </si>
  <si>
    <t>ANGUL</t>
  </si>
  <si>
    <t>TALCHER</t>
  </si>
  <si>
    <t>GOP</t>
  </si>
  <si>
    <t>BHUSANDAPUR</t>
  </si>
  <si>
    <t>NIALI</t>
  </si>
  <si>
    <t>KEONJHAR</t>
  </si>
  <si>
    <t>CTC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</si>
  <si>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</si>
  <si>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</si>
  <si>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</si>
  <si>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</si>
  <si>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</si>
  <si>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</si>
  <si>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</si>
  <si>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</si>
  <si>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TWENTY THREE THOUSAND NINE HUNDRED NINE ONLY)</t>
  </si>
  <si>
    <t xml:space="preserve">Bill Date : 30/06/2025
Bill NO : 9343
Total Amount : 23909.00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</si>
</sst>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7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2672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38</v>
      </c>
      <c r="J1" s="14"/>
      <c r="K1" s="14"/>
      <c r="L1" s="14"/>
    </row>
    <row r="2" spans="1:12" s="5" customFormat="1" ht="75" customHeight="1">
      <c r="A2" s="11" t="s">
        <v>39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4" customFormat="1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3" t="s">
        <v>34</v>
      </c>
      <c r="J3" s="3" t="s">
        <v>35</v>
      </c>
      <c r="K3" s="3" t="s">
        <v>36</v>
      </c>
      <c r="L3" s="3" t="s">
        <v>37</v>
      </c>
    </row>
    <row r="4" spans="1:12">
      <c r="A4" s="1">
        <v>1</v>
      </c>
      <c r="B4" s="1" t="s">
        <v>0</v>
      </c>
      <c r="C4" s="1" t="s">
        <v>20</v>
      </c>
      <c r="D4" s="1" t="s">
        <v>1</v>
      </c>
      <c r="E4" s="1" t="s">
        <v>33</v>
      </c>
      <c r="F4" s="1" t="s">
        <v>27</v>
      </c>
      <c r="G4" s="1">
        <v>149</v>
      </c>
      <c r="H4" s="1">
        <v>1862</v>
      </c>
      <c r="I4" s="8">
        <f>VLOOKUP(F4,'[1]SPINAX CHEM'!$C$4:$E$167,3,FALSE)</f>
        <v>2.84</v>
      </c>
      <c r="J4" s="8">
        <f>VLOOKUP(F4,'[1]SPINAX CHEM'!$C$4:$H$167,6,FALSE)</f>
        <v>0</v>
      </c>
      <c r="K4" s="8">
        <v>20</v>
      </c>
      <c r="L4" s="8">
        <f>H4*I4+J4+K4</f>
        <v>5308.08</v>
      </c>
    </row>
    <row r="5" spans="1:12">
      <c r="A5" s="1">
        <v>2</v>
      </c>
      <c r="B5" s="1" t="s">
        <v>2</v>
      </c>
      <c r="C5" s="1" t="s">
        <v>21</v>
      </c>
      <c r="D5" s="1" t="s">
        <v>3</v>
      </c>
      <c r="E5" s="1" t="s">
        <v>33</v>
      </c>
      <c r="F5" s="1" t="s">
        <v>28</v>
      </c>
      <c r="G5" s="1">
        <v>200</v>
      </c>
      <c r="H5" s="1">
        <v>2020</v>
      </c>
      <c r="I5" s="8">
        <f>VLOOKUP(F5,'[1]SPINAX CHEM'!$C$4:$E$167,3,FALSE)</f>
        <v>2.84</v>
      </c>
      <c r="J5" s="8">
        <f>VLOOKUP(F5,'[1]SPINAX CHEM'!$C$4:$H$167,6,FALSE)</f>
        <v>0</v>
      </c>
      <c r="K5" s="8">
        <v>20</v>
      </c>
      <c r="L5" s="8">
        <f t="shared" ref="L5:L10" si="0">H5*I5+J5+K5</f>
        <v>5756.7999999999993</v>
      </c>
    </row>
    <row r="6" spans="1:12">
      <c r="A6" s="1">
        <v>3</v>
      </c>
      <c r="B6" s="1" t="s">
        <v>4</v>
      </c>
      <c r="C6" s="1" t="s">
        <v>22</v>
      </c>
      <c r="D6" s="1" t="s">
        <v>5</v>
      </c>
      <c r="E6" s="1" t="s">
        <v>33</v>
      </c>
      <c r="F6" s="1" t="s">
        <v>29</v>
      </c>
      <c r="G6" s="1">
        <v>74</v>
      </c>
      <c r="H6" s="1">
        <v>770</v>
      </c>
      <c r="I6" s="8">
        <f>VLOOKUP(F6,'[1]SPINAX CHEM'!$C$4:$E$167,3,FALSE)</f>
        <v>3.46</v>
      </c>
      <c r="J6" s="8">
        <f>VLOOKUP(F6,'[1]SPINAX CHEM'!$C$4:$H$167,6,FALSE)</f>
        <v>0</v>
      </c>
      <c r="K6" s="8">
        <v>20</v>
      </c>
      <c r="L6" s="8">
        <f t="shared" si="0"/>
        <v>2684.2</v>
      </c>
    </row>
    <row r="7" spans="1:12">
      <c r="A7" s="1">
        <v>4</v>
      </c>
      <c r="B7" s="1" t="s">
        <v>4</v>
      </c>
      <c r="C7" s="1" t="s">
        <v>23</v>
      </c>
      <c r="D7" s="1" t="s">
        <v>6</v>
      </c>
      <c r="E7" s="1" t="s">
        <v>33</v>
      </c>
      <c r="F7" s="1" t="s">
        <v>30</v>
      </c>
      <c r="G7" s="1">
        <v>40</v>
      </c>
      <c r="H7" s="1">
        <v>500</v>
      </c>
      <c r="I7" s="8">
        <v>3</v>
      </c>
      <c r="J7" s="8">
        <v>500</v>
      </c>
      <c r="K7" s="8">
        <v>20</v>
      </c>
      <c r="L7" s="8">
        <f t="shared" si="0"/>
        <v>2020</v>
      </c>
    </row>
    <row r="8" spans="1:12">
      <c r="A8" s="1">
        <v>5</v>
      </c>
      <c r="B8" s="1" t="s">
        <v>4</v>
      </c>
      <c r="C8" s="1" t="s">
        <v>24</v>
      </c>
      <c r="D8" s="1" t="s">
        <v>7</v>
      </c>
      <c r="E8" s="1" t="s">
        <v>33</v>
      </c>
      <c r="F8" s="1" t="s">
        <v>31</v>
      </c>
      <c r="G8" s="1">
        <v>36</v>
      </c>
      <c r="H8" s="1">
        <v>478</v>
      </c>
      <c r="I8" s="8">
        <f>VLOOKUP(F8,'[1]SPINAX CHEM'!$C$4:$E$167,3,FALSE)</f>
        <v>2.84</v>
      </c>
      <c r="J8" s="8">
        <f>VLOOKUP(F8,'[1]SPINAX CHEM'!$C$4:$H$167,6,FALSE)</f>
        <v>0</v>
      </c>
      <c r="K8" s="8">
        <v>20</v>
      </c>
      <c r="L8" s="8">
        <f t="shared" si="0"/>
        <v>1377.52</v>
      </c>
    </row>
    <row r="9" spans="1:12">
      <c r="A9" s="1">
        <v>6</v>
      </c>
      <c r="B9" s="1" t="s">
        <v>8</v>
      </c>
      <c r="C9" s="1" t="s">
        <v>25</v>
      </c>
      <c r="D9" s="1" t="s">
        <v>9</v>
      </c>
      <c r="E9" s="1" t="s">
        <v>33</v>
      </c>
      <c r="F9" s="1" t="s">
        <v>28</v>
      </c>
      <c r="G9" s="1">
        <v>10</v>
      </c>
      <c r="H9" s="1">
        <v>150</v>
      </c>
      <c r="I9" s="8">
        <f>VLOOKUP(F9,'[1]SPINAX CHEM'!$C$4:$E$167,3,FALSE)</f>
        <v>2.84</v>
      </c>
      <c r="J9" s="8">
        <f>VLOOKUP(F9,'[1]SPINAX CHEM'!$C$4:$H$167,6,FALSE)</f>
        <v>0</v>
      </c>
      <c r="K9" s="8">
        <v>20</v>
      </c>
      <c r="L9" s="8">
        <f t="shared" si="0"/>
        <v>446</v>
      </c>
    </row>
    <row r="10" spans="1:12">
      <c r="A10" s="1">
        <v>7</v>
      </c>
      <c r="B10" s="1" t="s">
        <v>10</v>
      </c>
      <c r="C10" s="1" t="s">
        <v>26</v>
      </c>
      <c r="D10" s="1" t="s">
        <v>11</v>
      </c>
      <c r="E10" s="1" t="s">
        <v>33</v>
      </c>
      <c r="F10" s="1" t="s">
        <v>32</v>
      </c>
      <c r="G10" s="1">
        <v>191</v>
      </c>
      <c r="H10" s="1">
        <v>2217</v>
      </c>
      <c r="I10" s="8">
        <f>VLOOKUP(F10,'[1]SPINAX CHEM'!$C$4:$E$167,3,FALSE)</f>
        <v>2.84</v>
      </c>
      <c r="J10" s="8">
        <f>VLOOKUP(F10,'[1]SPINAX CHEM'!$C$4:$H$167,6,FALSE)</f>
        <v>0</v>
      </c>
      <c r="K10" s="8">
        <v>20</v>
      </c>
      <c r="L10" s="8">
        <f t="shared" si="0"/>
        <v>6316.28</v>
      </c>
    </row>
    <row r="11" spans="1:12" s="7" customFormat="1">
      <c r="A11" s="15" t="s">
        <v>42</v>
      </c>
      <c r="B11" s="16"/>
      <c r="C11" s="16"/>
      <c r="D11" s="16"/>
      <c r="E11" s="16"/>
      <c r="F11" s="16"/>
      <c r="G11" s="16"/>
      <c r="H11" s="16"/>
      <c r="I11" s="17"/>
      <c r="J11" s="17"/>
      <c r="K11" s="18"/>
      <c r="L11" s="6">
        <f>ROUND(SUM(L4:L10),0)</f>
        <v>23909</v>
      </c>
    </row>
    <row r="12" spans="1:12" s="7" customFormat="1" ht="30" customHeight="1">
      <c r="A12" s="9" t="s">
        <v>41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  <row r="13" spans="1:12" s="7" customFormat="1" ht="30" customHeight="1">
      <c r="A13" s="9" t="s">
        <v>40</v>
      </c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</row>
  </sheetData>
  <sortState ref="B2:H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3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2025-07-14T05:19:45Z</cp:lastPrinted>
  <dcterms:created xsi:type="dcterms:W3CDTF">2025-07-11T12:10:14Z</dcterms:created>
  <dcterms:modified xsi:type="dcterms:W3CDTF">2025-07-14T05:19:49Z</dcterms:modified>
</cp:coreProperties>
</file>