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Sheet1!$A$7:$O$194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L30" i="1"/>
  <c r="I192"/>
  <c r="H192"/>
  <c r="G192"/>
  <c r="L190"/>
  <c r="K190"/>
  <c r="L189"/>
  <c r="K189"/>
  <c r="L188"/>
  <c r="L187"/>
  <c r="L186"/>
  <c r="L185"/>
  <c r="L184"/>
  <c r="M184" s="1"/>
  <c r="L183"/>
  <c r="K183"/>
  <c r="L182"/>
  <c r="K182"/>
  <c r="L181"/>
  <c r="K181"/>
  <c r="L180"/>
  <c r="L179"/>
  <c r="L178"/>
  <c r="L177"/>
  <c r="L176"/>
  <c r="M175"/>
  <c r="L174"/>
  <c r="K174"/>
  <c r="L173"/>
  <c r="K173"/>
  <c r="L172"/>
  <c r="L171"/>
  <c r="L170"/>
  <c r="K170"/>
  <c r="L169"/>
  <c r="L168"/>
  <c r="L167"/>
  <c r="L166"/>
  <c r="L165"/>
  <c r="L164"/>
  <c r="L163"/>
  <c r="K163"/>
  <c r="L162"/>
  <c r="K162"/>
  <c r="L161"/>
  <c r="K161"/>
  <c r="L160"/>
  <c r="M160" s="1"/>
  <c r="L159"/>
  <c r="L158"/>
  <c r="L157"/>
  <c r="K157"/>
  <c r="L156"/>
  <c r="L155"/>
  <c r="L154"/>
  <c r="K154"/>
  <c r="L153"/>
  <c r="L152"/>
  <c r="L151"/>
  <c r="L150"/>
  <c r="K150"/>
  <c r="A150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L149"/>
  <c r="K149"/>
  <c r="L148"/>
  <c r="L147"/>
  <c r="L146"/>
  <c r="K146"/>
  <c r="L145"/>
  <c r="L144"/>
  <c r="L143"/>
  <c r="L142"/>
  <c r="K142"/>
  <c r="L141"/>
  <c r="K141"/>
  <c r="L140"/>
  <c r="K140"/>
  <c r="L139"/>
  <c r="K139"/>
  <c r="L138"/>
  <c r="K138"/>
  <c r="L137"/>
  <c r="K137"/>
  <c r="L136"/>
  <c r="K136"/>
  <c r="L135"/>
  <c r="K135"/>
  <c r="A135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L134"/>
  <c r="K134"/>
  <c r="L133"/>
  <c r="L132"/>
  <c r="L131"/>
  <c r="A131"/>
  <c r="A132" s="1"/>
  <c r="A133" s="1"/>
  <c r="L130"/>
  <c r="L129"/>
  <c r="K129"/>
  <c r="L128"/>
  <c r="K128"/>
  <c r="L127"/>
  <c r="L126"/>
  <c r="L125"/>
  <c r="K125"/>
  <c r="L124"/>
  <c r="K124"/>
  <c r="L123"/>
  <c r="L122"/>
  <c r="L121"/>
  <c r="A121"/>
  <c r="A122" s="1"/>
  <c r="A123" s="1"/>
  <c r="A124" s="1"/>
  <c r="A125" s="1"/>
  <c r="A126" s="1"/>
  <c r="A127" s="1"/>
  <c r="A128" s="1"/>
  <c r="A129" s="1"/>
  <c r="L120"/>
  <c r="L119"/>
  <c r="L118"/>
  <c r="L117"/>
  <c r="L116"/>
  <c r="K116"/>
  <c r="A116"/>
  <c r="A117" s="1"/>
  <c r="A118" s="1"/>
  <c r="A119" s="1"/>
  <c r="M115"/>
  <c r="L114"/>
  <c r="K114"/>
  <c r="L113"/>
  <c r="K113"/>
  <c r="L112"/>
  <c r="K112"/>
  <c r="L111"/>
  <c r="K111"/>
  <c r="L110"/>
  <c r="L109"/>
  <c r="L108"/>
  <c r="L107"/>
  <c r="K107"/>
  <c r="L106"/>
  <c r="K106"/>
  <c r="L105"/>
  <c r="K105"/>
  <c r="L104"/>
  <c r="K104"/>
  <c r="L103"/>
  <c r="K103"/>
  <c r="L102"/>
  <c r="K102"/>
  <c r="L101"/>
  <c r="L100"/>
  <c r="L99"/>
  <c r="L98"/>
  <c r="L97"/>
  <c r="K97"/>
  <c r="L96"/>
  <c r="L95"/>
  <c r="L94"/>
  <c r="L93"/>
  <c r="K93"/>
  <c r="L92"/>
  <c r="L91"/>
  <c r="L90"/>
  <c r="L89"/>
  <c r="L88"/>
  <c r="L87"/>
  <c r="L86"/>
  <c r="L85"/>
  <c r="L84"/>
  <c r="L83"/>
  <c r="K83"/>
  <c r="L82"/>
  <c r="K82"/>
  <c r="L81"/>
  <c r="K81"/>
  <c r="L80"/>
  <c r="L79"/>
  <c r="L78"/>
  <c r="L77"/>
  <c r="L76"/>
  <c r="L75"/>
  <c r="L74"/>
  <c r="L73"/>
  <c r="L72"/>
  <c r="L71"/>
  <c r="L70"/>
  <c r="L69"/>
  <c r="L68"/>
  <c r="L67"/>
  <c r="K67"/>
  <c r="L66"/>
  <c r="K66"/>
  <c r="L65"/>
  <c r="K65"/>
  <c r="L64"/>
  <c r="K64"/>
  <c r="L63"/>
  <c r="K63"/>
  <c r="L62"/>
  <c r="K62"/>
  <c r="L61"/>
  <c r="K61"/>
  <c r="L60"/>
  <c r="K60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L59"/>
  <c r="K59"/>
  <c r="L58"/>
  <c r="K58"/>
  <c r="L57"/>
  <c r="L56"/>
  <c r="A56"/>
  <c r="A57" s="1"/>
  <c r="L55"/>
  <c r="L54"/>
  <c r="K54"/>
  <c r="L53"/>
  <c r="K53"/>
  <c r="L52"/>
  <c r="L51"/>
  <c r="L50"/>
  <c r="L49"/>
  <c r="L48"/>
  <c r="L47"/>
  <c r="K47"/>
  <c r="L46"/>
  <c r="K46"/>
  <c r="L45"/>
  <c r="L44"/>
  <c r="L43"/>
  <c r="L42"/>
  <c r="L41"/>
  <c r="K41"/>
  <c r="L40"/>
  <c r="K40"/>
  <c r="L39"/>
  <c r="K39"/>
  <c r="L38"/>
  <c r="K38"/>
  <c r="L37"/>
  <c r="K37"/>
  <c r="L36"/>
  <c r="K36"/>
  <c r="L35"/>
  <c r="K35"/>
  <c r="L34"/>
  <c r="K34"/>
  <c r="L33"/>
  <c r="L32"/>
  <c r="L31"/>
  <c r="L29"/>
  <c r="L28"/>
  <c r="L27"/>
  <c r="M27" s="1"/>
  <c r="L26"/>
  <c r="L25"/>
  <c r="L24"/>
  <c r="L23"/>
  <c r="L22"/>
  <c r="K22"/>
  <c r="L21"/>
  <c r="L20"/>
  <c r="L19"/>
  <c r="L18"/>
  <c r="K18"/>
  <c r="L17"/>
  <c r="K17"/>
  <c r="L16"/>
  <c r="K16"/>
  <c r="L15"/>
  <c r="K15"/>
  <c r="L14"/>
  <c r="K14"/>
  <c r="L13"/>
  <c r="L12"/>
  <c r="L11"/>
  <c r="L10"/>
  <c r="L9"/>
  <c r="K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L8"/>
  <c r="M8" s="1"/>
  <c r="M106" l="1"/>
  <c r="M171"/>
  <c r="M40"/>
  <c r="M48"/>
  <c r="M113"/>
  <c r="M35"/>
  <c r="M30"/>
  <c r="M142"/>
  <c r="M174"/>
  <c r="A30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M185"/>
  <c r="M176"/>
  <c r="M116"/>
  <c r="M97"/>
  <c r="M62"/>
  <c r="M39"/>
  <c r="M66"/>
  <c r="M61"/>
  <c r="M87"/>
  <c r="M94"/>
  <c r="M102"/>
  <c r="M19"/>
  <c r="M38"/>
  <c r="M139"/>
  <c r="M70"/>
  <c r="M103"/>
  <c r="M129"/>
  <c r="M134"/>
  <c r="M53"/>
  <c r="M58"/>
  <c r="M28"/>
  <c r="M124"/>
  <c r="M126"/>
  <c r="M161"/>
  <c r="M163"/>
  <c r="M170"/>
  <c r="M47"/>
  <c r="M63"/>
  <c r="M125"/>
  <c r="M136"/>
  <c r="M155"/>
  <c r="M82"/>
  <c r="M23"/>
  <c r="M42"/>
  <c r="M22"/>
  <c r="M36"/>
  <c r="M46"/>
  <c r="M50"/>
  <c r="M60"/>
  <c r="M65"/>
  <c r="M67"/>
  <c r="M75"/>
  <c r="M81"/>
  <c r="M83"/>
  <c r="M89"/>
  <c r="M93"/>
  <c r="M105"/>
  <c r="M107"/>
  <c r="M112"/>
  <c r="M114"/>
  <c r="M121"/>
  <c r="M128"/>
  <c r="M138"/>
  <c r="M140"/>
  <c r="M150"/>
  <c r="M158"/>
  <c r="M173"/>
  <c r="M182"/>
  <c r="M190"/>
  <c r="M78"/>
  <c r="M157"/>
  <c r="M181"/>
  <c r="M183"/>
  <c r="M189"/>
  <c r="M34"/>
  <c r="M41"/>
  <c r="M68"/>
  <c r="M108"/>
  <c r="M117"/>
  <c r="M141"/>
  <c r="M37"/>
  <c r="M54"/>
  <c r="M55"/>
  <c r="M59"/>
  <c r="M64"/>
  <c r="M104"/>
  <c r="M111"/>
  <c r="M135"/>
  <c r="M137"/>
  <c r="M162"/>
  <c r="M164"/>
  <c r="M151"/>
  <c r="M9"/>
  <c r="M84"/>
  <c r="M10"/>
  <c r="M15"/>
  <c r="M17"/>
  <c r="M32"/>
  <c r="M146"/>
  <c r="M149"/>
  <c r="M154"/>
  <c r="M166"/>
  <c r="M14"/>
  <c r="M16"/>
  <c r="M18"/>
  <c r="M91"/>
  <c r="M98"/>
  <c r="M130"/>
  <c r="M143"/>
  <c r="M147"/>
  <c r="M191" l="1"/>
</calcChain>
</file>

<file path=xl/sharedStrings.xml><?xml version="1.0" encoding="utf-8"?>
<sst xmlns="http://schemas.openxmlformats.org/spreadsheetml/2006/main" count="804" uniqueCount="441">
  <si>
    <t>TO,</t>
  </si>
  <si>
    <t>DATE</t>
  </si>
  <si>
    <t>FROM</t>
  </si>
  <si>
    <t>CASE</t>
  </si>
  <si>
    <t>RATE</t>
  </si>
  <si>
    <t>DESTINATION</t>
  </si>
  <si>
    <t>SL.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</si>
  <si>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</si>
  <si>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</si>
  <si>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</si>
  <si>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</si>
  <si>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</si>
  <si>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</si>
  <si>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</si>
  <si>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</si>
  <si>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</si>
  <si>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INV. NO.</t>
  </si>
  <si>
    <t>LITER</t>
  </si>
  <si>
    <t>FREIGHT AMT.</t>
  </si>
  <si>
    <t>TOTAL FREIGHT</t>
  </si>
  <si>
    <t>M/S PRERANA UDYOG.</t>
  </si>
  <si>
    <t>HAWRAH, WEST BENGAL</t>
  </si>
  <si>
    <t>GSTIN : 19ADUPB6376K1ZT</t>
  </si>
  <si>
    <t>WEIGHT</t>
  </si>
  <si>
    <t>UNLOADING  CH.</t>
  </si>
  <si>
    <t>KINDLY ,VERIFY &amp; CONFIRM US  WITHIN 7 DAYS.</t>
  </si>
  <si>
    <t>CTC</t>
  </si>
  <si>
    <t>FIX</t>
  </si>
  <si>
    <t>BARAMUNDA</t>
  </si>
  <si>
    <t>PATIA</t>
  </si>
  <si>
    <t>JAGATPUR</t>
  </si>
  <si>
    <t>RAMNAGAR</t>
  </si>
  <si>
    <t>BOMIKHAL</t>
  </si>
  <si>
    <t>RAGHUNATHPUR</t>
  </si>
  <si>
    <t>PHULNAKHARA</t>
  </si>
  <si>
    <t>ASHOK NAGAR (BBSR)</t>
  </si>
  <si>
    <t>BADAMBADI</t>
  </si>
  <si>
    <t>SATYANAGAR (BBSR)</t>
  </si>
  <si>
    <t>NAYAPALI</t>
  </si>
  <si>
    <t>CHANDRASEKHARPUR</t>
  </si>
  <si>
    <t>KALINGA NAGAR</t>
  </si>
  <si>
    <t xml:space="preserve">CDA </t>
  </si>
  <si>
    <t>TRISULIA</t>
  </si>
  <si>
    <t>RUDRAPUR</t>
  </si>
  <si>
    <t>DAMANA</t>
  </si>
  <si>
    <t>LINK ROAD (CUTTACK)</t>
  </si>
  <si>
    <t>BAPUJI NAGAR (BBSR)</t>
  </si>
  <si>
    <t>SUNDARPADA</t>
  </si>
  <si>
    <t>MONTH   : DECEMBER, 2021</t>
  </si>
  <si>
    <t>BILL DATE : 31/12/2021</t>
  </si>
  <si>
    <t>P1309</t>
  </si>
  <si>
    <t>i681213669/I681213668/I681213681</t>
  </si>
  <si>
    <t>P1310</t>
  </si>
  <si>
    <t>i681213703/I681213698</t>
  </si>
  <si>
    <t>P1311</t>
  </si>
  <si>
    <t>i681213664</t>
  </si>
  <si>
    <t>P1312</t>
  </si>
  <si>
    <t>i681213675</t>
  </si>
  <si>
    <t>SATYANAGAR (BARMUNDA)</t>
  </si>
  <si>
    <t>P1313</t>
  </si>
  <si>
    <t>i681213670</t>
  </si>
  <si>
    <t>P1314</t>
  </si>
  <si>
    <t>i681213649</t>
  </si>
  <si>
    <t>P1315</t>
  </si>
  <si>
    <t>i681213687</t>
  </si>
  <si>
    <t>P1316</t>
  </si>
  <si>
    <t>i681213679/I681213683/I681213678/I681213676/I681213705/681213636</t>
  </si>
  <si>
    <t>P1317</t>
  </si>
  <si>
    <t>i681213688</t>
  </si>
  <si>
    <t>P1318</t>
  </si>
  <si>
    <t>i681213650</t>
  </si>
  <si>
    <t>P1319</t>
  </si>
  <si>
    <t>i681213697/I681213691/I681213699</t>
  </si>
  <si>
    <t>P1320</t>
  </si>
  <si>
    <t>i681213707</t>
  </si>
  <si>
    <t>P1321</t>
  </si>
  <si>
    <t>i681213710</t>
  </si>
  <si>
    <t>P1322</t>
  </si>
  <si>
    <t>i681213708</t>
  </si>
  <si>
    <t>P1325</t>
  </si>
  <si>
    <t>i681213714/I681213715</t>
  </si>
  <si>
    <t>P1326</t>
  </si>
  <si>
    <t>I731225045</t>
  </si>
  <si>
    <t>P1327</t>
  </si>
  <si>
    <t>I68123718</t>
  </si>
  <si>
    <t>P1328</t>
  </si>
  <si>
    <t>I681213719</t>
  </si>
  <si>
    <t>RAVI TALKIES (BBSR)</t>
  </si>
  <si>
    <t>P1329</t>
  </si>
  <si>
    <t>i681213711</t>
  </si>
  <si>
    <t>P1330</t>
  </si>
  <si>
    <t>i681213719/i681213720</t>
  </si>
  <si>
    <t>P1331</t>
  </si>
  <si>
    <t>i681213726/i681213729</t>
  </si>
  <si>
    <t>P1332</t>
  </si>
  <si>
    <t>i681213727</t>
  </si>
  <si>
    <t>P1333</t>
  </si>
  <si>
    <t>i681213730</t>
  </si>
  <si>
    <t>P1334</t>
  </si>
  <si>
    <t>P1335</t>
  </si>
  <si>
    <t>i681213734</t>
  </si>
  <si>
    <t>TELENGA BAZAR</t>
  </si>
  <si>
    <t>P1336</t>
  </si>
  <si>
    <t>i681213733</t>
  </si>
  <si>
    <t>P1337</t>
  </si>
  <si>
    <t>i681213736</t>
  </si>
  <si>
    <t>P1338</t>
  </si>
  <si>
    <t>i681213737</t>
  </si>
  <si>
    <t>P1339</t>
  </si>
  <si>
    <t>i681213743/i681213744</t>
  </si>
  <si>
    <t>P1340</t>
  </si>
  <si>
    <t>i681213747</t>
  </si>
  <si>
    <t>P1341</t>
  </si>
  <si>
    <t>i681213753</t>
  </si>
  <si>
    <t>P1343</t>
  </si>
  <si>
    <t>i681213756</t>
  </si>
  <si>
    <t>P1344</t>
  </si>
  <si>
    <t>i681213754/i681213757</t>
  </si>
  <si>
    <t>P1345</t>
  </si>
  <si>
    <t>i681213765/i681213766</t>
  </si>
  <si>
    <t>P1346</t>
  </si>
  <si>
    <t>i681213761</t>
  </si>
  <si>
    <t>P1347</t>
  </si>
  <si>
    <t>i681213758</t>
  </si>
  <si>
    <t>KALINGA NAGAR (BBSR)</t>
  </si>
  <si>
    <t>P1348</t>
  </si>
  <si>
    <t>i681213762</t>
  </si>
  <si>
    <t>P1349</t>
  </si>
  <si>
    <t>i681213760/i681213759/i681213764</t>
  </si>
  <si>
    <t>P1350</t>
  </si>
  <si>
    <t>i681213774</t>
  </si>
  <si>
    <t>P1351</t>
  </si>
  <si>
    <t>i681213772/i681213773</t>
  </si>
  <si>
    <t>P1352</t>
  </si>
  <si>
    <t>i681213767</t>
  </si>
  <si>
    <t>P1353</t>
  </si>
  <si>
    <t>i681213771</t>
  </si>
  <si>
    <t>P1354</t>
  </si>
  <si>
    <t>i681213770</t>
  </si>
  <si>
    <t>P1355</t>
  </si>
  <si>
    <t>i681213778</t>
  </si>
  <si>
    <t>P1356</t>
  </si>
  <si>
    <t>i681213779</t>
  </si>
  <si>
    <t>P1358</t>
  </si>
  <si>
    <t>i681213790/i681213792/i681213787</t>
  </si>
  <si>
    <t>P1359</t>
  </si>
  <si>
    <t>i681213804</t>
  </si>
  <si>
    <t>P1363</t>
  </si>
  <si>
    <t>I681213783</t>
  </si>
  <si>
    <t>ASHOK NAGAR (RANGAMATIA)</t>
  </si>
  <si>
    <t>P1364</t>
  </si>
  <si>
    <t>I681213782</t>
  </si>
  <si>
    <t>UTTARA</t>
  </si>
  <si>
    <t>P1365</t>
  </si>
  <si>
    <t>I681213786/I681213785/I681213649</t>
  </si>
  <si>
    <t>P1367</t>
  </si>
  <si>
    <t>I681213800</t>
  </si>
  <si>
    <t>P1360</t>
  </si>
  <si>
    <t>i681213814/i681213818/i681213813/i681213810</t>
  </si>
  <si>
    <t>P1361</t>
  </si>
  <si>
    <t>I681213817/I681213819</t>
  </si>
  <si>
    <t>P1362</t>
  </si>
  <si>
    <t>I681213802/I681213811</t>
  </si>
  <si>
    <t>P1366</t>
  </si>
  <si>
    <t>I681213823/I681213831/I681213830</t>
  </si>
  <si>
    <t>P1368</t>
  </si>
  <si>
    <t>i731225718/i731225754</t>
  </si>
  <si>
    <t>P1369</t>
  </si>
  <si>
    <t>i681213841</t>
  </si>
  <si>
    <t>P1370</t>
  </si>
  <si>
    <t>i681213843</t>
  </si>
  <si>
    <t>P1371</t>
  </si>
  <si>
    <t>I681213855/I681213848/I681213846</t>
  </si>
  <si>
    <t>P1372</t>
  </si>
  <si>
    <t>I681213850</t>
  </si>
  <si>
    <t>P1373</t>
  </si>
  <si>
    <t>I681213840</t>
  </si>
  <si>
    <t>P1374</t>
  </si>
  <si>
    <t>I681213859/I681213839</t>
  </si>
  <si>
    <t>P1375</t>
  </si>
  <si>
    <t>I681213849</t>
  </si>
  <si>
    <t>P1376</t>
  </si>
  <si>
    <t>i681213847</t>
  </si>
  <si>
    <t>P1377</t>
  </si>
  <si>
    <t>i681213834</t>
  </si>
  <si>
    <t>ASHOK NAGAR</t>
  </si>
  <si>
    <t>P1378</t>
  </si>
  <si>
    <t>i681213820</t>
  </si>
  <si>
    <t>P1379</t>
  </si>
  <si>
    <t>i681560630/731225719</t>
  </si>
  <si>
    <t>P1380</t>
  </si>
  <si>
    <t>i681213856/I681213858</t>
  </si>
  <si>
    <t>P1381</t>
  </si>
  <si>
    <t>i681213864</t>
  </si>
  <si>
    <t>MALIPADA</t>
  </si>
  <si>
    <t>P1382</t>
  </si>
  <si>
    <t>i681213857</t>
  </si>
  <si>
    <t>P1383</t>
  </si>
  <si>
    <t>i681213865/I681213866</t>
  </si>
  <si>
    <t>P1384</t>
  </si>
  <si>
    <t>i681213868</t>
  </si>
  <si>
    <t>P1385</t>
  </si>
  <si>
    <t>i681213867</t>
  </si>
  <si>
    <t>P1386</t>
  </si>
  <si>
    <t>i681213882/I681213875/I681213873</t>
  </si>
  <si>
    <t>P1387</t>
  </si>
  <si>
    <t>i681213881/I681213887/I681213880/I681560639</t>
  </si>
  <si>
    <t>P1388</t>
  </si>
  <si>
    <t>i681213886/I681560636</t>
  </si>
  <si>
    <t>P1389</t>
  </si>
  <si>
    <t>i681213888</t>
  </si>
  <si>
    <t>NUAPATNA</t>
  </si>
  <si>
    <t>P1390</t>
  </si>
  <si>
    <t>i681213889</t>
  </si>
  <si>
    <t>P1391</t>
  </si>
  <si>
    <t>i681213890/I681213891</t>
  </si>
  <si>
    <t>P1392</t>
  </si>
  <si>
    <t>i681213897/I681213896</t>
  </si>
  <si>
    <t>KHANDAGIRI</t>
  </si>
  <si>
    <t>P1393</t>
  </si>
  <si>
    <t>i681213895</t>
  </si>
  <si>
    <t>P1394</t>
  </si>
  <si>
    <t>i681213885</t>
  </si>
  <si>
    <t>P1395</t>
  </si>
  <si>
    <t>i681213901</t>
  </si>
  <si>
    <t>SATYANAGAR</t>
  </si>
  <si>
    <t>P1396</t>
  </si>
  <si>
    <t>i681213919/I681213918/I681560640/I681560645</t>
  </si>
  <si>
    <t>P1397</t>
  </si>
  <si>
    <t>i681213893/681560597</t>
  </si>
  <si>
    <t>P1398</t>
  </si>
  <si>
    <t>i681213932/I681213931</t>
  </si>
  <si>
    <t>P1399</t>
  </si>
  <si>
    <t>i681213919/I681213933</t>
  </si>
  <si>
    <t>P1400</t>
  </si>
  <si>
    <t>i681213899</t>
  </si>
  <si>
    <t>P1401</t>
  </si>
  <si>
    <t>I681213913</t>
  </si>
  <si>
    <t>P1402</t>
  </si>
  <si>
    <t>I681213938,I681213939,I861560644</t>
  </si>
  <si>
    <t>P1403</t>
  </si>
  <si>
    <t>I681213936</t>
  </si>
  <si>
    <t>P1404</t>
  </si>
  <si>
    <t>I681213941</t>
  </si>
  <si>
    <t>SAHID NAGAR</t>
  </si>
  <si>
    <t>P1405</t>
  </si>
  <si>
    <t>I681213942</t>
  </si>
  <si>
    <t>P1406</t>
  </si>
  <si>
    <t>I681213940/I681213934</t>
  </si>
  <si>
    <t>P1407</t>
  </si>
  <si>
    <t>I681213964</t>
  </si>
  <si>
    <t>P1408</t>
  </si>
  <si>
    <t>I681213961</t>
  </si>
  <si>
    <t>P1409</t>
  </si>
  <si>
    <t>I681213962</t>
  </si>
  <si>
    <t>P1410</t>
  </si>
  <si>
    <t>I681213963/I681213948</t>
  </si>
  <si>
    <t>P1411</t>
  </si>
  <si>
    <t>I681213958/I681213955</t>
  </si>
  <si>
    <t>P1412</t>
  </si>
  <si>
    <t>I681213951/I681213956/I681560647</t>
  </si>
  <si>
    <t>P1413</t>
  </si>
  <si>
    <t>I681213945/I681213966</t>
  </si>
  <si>
    <t>P1414</t>
  </si>
  <si>
    <t>I681213937</t>
  </si>
  <si>
    <t>P1415</t>
  </si>
  <si>
    <t>I681213947</t>
  </si>
  <si>
    <t>MANOHARPUR TOWN (PATIA)</t>
  </si>
  <si>
    <t>P1416</t>
  </si>
  <si>
    <t>I681213949/I381213932/I681213931</t>
  </si>
  <si>
    <t>P1419</t>
  </si>
  <si>
    <t>I681213956/I681213959</t>
  </si>
  <si>
    <t>P1420</t>
  </si>
  <si>
    <t>I681213943</t>
  </si>
  <si>
    <t>P1421</t>
  </si>
  <si>
    <t>I681213960</t>
  </si>
  <si>
    <t>P1449</t>
  </si>
  <si>
    <t>I681560628</t>
  </si>
  <si>
    <t>P1422</t>
  </si>
  <si>
    <t>I681213979</t>
  </si>
  <si>
    <t>P1423</t>
  </si>
  <si>
    <t>I681213980</t>
  </si>
  <si>
    <t>JAGAMARA</t>
  </si>
  <si>
    <t>P1424</t>
  </si>
  <si>
    <t>I681213970</t>
  </si>
  <si>
    <t>P1425</t>
  </si>
  <si>
    <t>I681213976</t>
  </si>
  <si>
    <t>P1441</t>
  </si>
  <si>
    <t>I681213971</t>
  </si>
  <si>
    <t>P1442</t>
  </si>
  <si>
    <t>I681213999/I681560658</t>
  </si>
  <si>
    <t>P1443</t>
  </si>
  <si>
    <t>I681213997</t>
  </si>
  <si>
    <t>P1444</t>
  </si>
  <si>
    <t>I681213977</t>
  </si>
  <si>
    <t>P1445</t>
  </si>
  <si>
    <t>I681213988/I681213982/I681213682/I681213956/I681560652</t>
  </si>
  <si>
    <t>P1446</t>
  </si>
  <si>
    <t>I681213994/I681213985/I681213983/I681213981/I681213989/I681560657</t>
  </si>
  <si>
    <t>P1447</t>
  </si>
  <si>
    <t>I681214008</t>
  </si>
  <si>
    <t>P1448</t>
  </si>
  <si>
    <t>I681214006</t>
  </si>
  <si>
    <t>P1417</t>
  </si>
  <si>
    <t>I681214029/681214011</t>
  </si>
  <si>
    <t>P1418</t>
  </si>
  <si>
    <t>I681214022</t>
  </si>
  <si>
    <t>NUAGAON</t>
  </si>
  <si>
    <t>P1451</t>
  </si>
  <si>
    <t>I681214000</t>
  </si>
  <si>
    <t>P1452</t>
  </si>
  <si>
    <t>I681214007</t>
  </si>
  <si>
    <t>P1453</t>
  </si>
  <si>
    <t>I681214009/I731226203</t>
  </si>
  <si>
    <t>P1454</t>
  </si>
  <si>
    <t>I681214002</t>
  </si>
  <si>
    <t>P1426</t>
  </si>
  <si>
    <t>I681214041</t>
  </si>
  <si>
    <t>P1427</t>
  </si>
  <si>
    <t>I681214042</t>
  </si>
  <si>
    <t>P1428</t>
  </si>
  <si>
    <t>I681214061,I681214062,I681214031,I681214038,</t>
  </si>
  <si>
    <t>P1429</t>
  </si>
  <si>
    <t>I681214030,I681214088,I681214055,</t>
  </si>
  <si>
    <t>P1430</t>
  </si>
  <si>
    <t>I681214075,I681214089,I681214082,I681214027,I681214037,I681214052,</t>
  </si>
  <si>
    <t>P1431</t>
  </si>
  <si>
    <t>I681214078,I681214077,</t>
  </si>
  <si>
    <t>P1432</t>
  </si>
  <si>
    <t>I681214070,I681214047,I681214086,</t>
  </si>
  <si>
    <t>P1433</t>
  </si>
  <si>
    <t>I681214081,I681214076,</t>
  </si>
  <si>
    <t>P1434</t>
  </si>
  <si>
    <t>I681214071,I681214062,I681214063,I681214065,I681214083,</t>
  </si>
  <si>
    <t>P1435</t>
  </si>
  <si>
    <t>I681214057</t>
  </si>
  <si>
    <t>P1436</t>
  </si>
  <si>
    <t>I681214073</t>
  </si>
  <si>
    <t>P1437</t>
  </si>
  <si>
    <t>I681214095</t>
  </si>
  <si>
    <t>P1438</t>
  </si>
  <si>
    <t>I681214102,I681214099,I681214105,</t>
  </si>
  <si>
    <t>P1439</t>
  </si>
  <si>
    <t>I681214093</t>
  </si>
  <si>
    <t>P1440</t>
  </si>
  <si>
    <t>I681214091</t>
  </si>
  <si>
    <t>P1456</t>
  </si>
  <si>
    <t>I681214092</t>
  </si>
  <si>
    <t>P1457</t>
  </si>
  <si>
    <t>I681214104</t>
  </si>
  <si>
    <t>P1458</t>
  </si>
  <si>
    <t>I681214084</t>
  </si>
  <si>
    <t>P1459</t>
  </si>
  <si>
    <t>I681214114</t>
  </si>
  <si>
    <t>P1460</t>
  </si>
  <si>
    <t>I681214112</t>
  </si>
  <si>
    <t>P1461</t>
  </si>
  <si>
    <t>I681214115/I681214116</t>
  </si>
  <si>
    <t>P1462</t>
  </si>
  <si>
    <t>I681214094</t>
  </si>
  <si>
    <t>P1463</t>
  </si>
  <si>
    <t>I681214106/I681214103</t>
  </si>
  <si>
    <t>P1464</t>
  </si>
  <si>
    <t>I681214119/I681214118</t>
  </si>
  <si>
    <t>P1465</t>
  </si>
  <si>
    <t>I681214123</t>
  </si>
  <si>
    <t>P1466</t>
  </si>
  <si>
    <t>I681214117</t>
  </si>
  <si>
    <t>P1467</t>
  </si>
  <si>
    <t>I681214143</t>
  </si>
  <si>
    <t>P1468</t>
  </si>
  <si>
    <t>I681214137/I681214138/I681214146/I681214154/I681214139</t>
  </si>
  <si>
    <t>P1469</t>
  </si>
  <si>
    <t>I681214147/I681214152</t>
  </si>
  <si>
    <t>P1470</t>
  </si>
  <si>
    <t>I731226683/I681214142</t>
  </si>
  <si>
    <t>P1471</t>
  </si>
  <si>
    <t>I681214140</t>
  </si>
  <si>
    <t>P1472</t>
  </si>
  <si>
    <t>I681214141</t>
  </si>
  <si>
    <t>P1473</t>
  </si>
  <si>
    <t>I681214150</t>
  </si>
  <si>
    <t>JAGATPUR(CDA)</t>
  </si>
  <si>
    <t>P1474</t>
  </si>
  <si>
    <t>I681214149</t>
  </si>
  <si>
    <t>P1475</t>
  </si>
  <si>
    <t>I681214136</t>
  </si>
  <si>
    <t>P1476</t>
  </si>
  <si>
    <t>I681214135</t>
  </si>
  <si>
    <t>P1477</t>
  </si>
  <si>
    <t>I681214193,I681214177,I681214186,I681214189,I681214195,I681214194,I681214158</t>
  </si>
  <si>
    <t>P1478</t>
  </si>
  <si>
    <t>I681214167</t>
  </si>
  <si>
    <t>P1479</t>
  </si>
  <si>
    <t>I681214157</t>
  </si>
  <si>
    <t>P1480</t>
  </si>
  <si>
    <t>I681214192</t>
  </si>
  <si>
    <t>P1481</t>
  </si>
  <si>
    <t>I681214175,I681214176</t>
  </si>
  <si>
    <t>P1482</t>
  </si>
  <si>
    <t>I681560667</t>
  </si>
  <si>
    <t>VSS NAGAR</t>
  </si>
  <si>
    <t>P1483</t>
  </si>
  <si>
    <t>I681214210</t>
  </si>
  <si>
    <t>P1484</t>
  </si>
  <si>
    <t>I681214181,I681214182</t>
  </si>
  <si>
    <t>P1485</t>
  </si>
  <si>
    <t>I681214212,I681214204,I681214217,</t>
  </si>
  <si>
    <t>P1486</t>
  </si>
  <si>
    <t>I681214224</t>
  </si>
  <si>
    <t>P1487</t>
  </si>
  <si>
    <t>I681214159</t>
  </si>
  <si>
    <t>P1489</t>
  </si>
  <si>
    <t>I681214230,I681214206,I681560674</t>
  </si>
  <si>
    <t>P1490</t>
  </si>
  <si>
    <t>I681214221,I681214220,I681214148,I681214218,I681214201,i681560671,</t>
  </si>
  <si>
    <t>P1491</t>
  </si>
  <si>
    <t>I681214223,I681214239,I681214232,I681214141,i731226966,i681560663,</t>
  </si>
  <si>
    <t>P1494</t>
  </si>
  <si>
    <t>I681214246,I681214240,</t>
  </si>
  <si>
    <t>P1495</t>
  </si>
  <si>
    <t>I681214238</t>
  </si>
  <si>
    <t>P1496</t>
  </si>
  <si>
    <t>I681214235</t>
  </si>
  <si>
    <t>P1497</t>
  </si>
  <si>
    <t>I681214243</t>
  </si>
  <si>
    <t>P1498</t>
  </si>
  <si>
    <t>I681214252</t>
  </si>
  <si>
    <t>NANDANKANAN ROAD (BBSR)</t>
  </si>
  <si>
    <t>P1499</t>
  </si>
  <si>
    <t>I681214253</t>
  </si>
  <si>
    <t>P1500</t>
  </si>
  <si>
    <t>I681214255,I681214234,I681214244,</t>
  </si>
  <si>
    <t>(RUPEES FOUR LAKH SEVENTEEN THOUSAND SEVEN HUNDRED EIEVEN ONLY)</t>
  </si>
  <si>
    <t>TANGI (NAGESWAR)</t>
  </si>
  <si>
    <t>ASHOK NAGAR (RANGA MATIA)</t>
  </si>
  <si>
    <t>BARAMUNDA (PATRAPADA)</t>
  </si>
  <si>
    <t>TRISULIA (BARAMUNDA)</t>
  </si>
  <si>
    <t>TELENGAPENTH (RAMNAGAR)</t>
  </si>
  <si>
    <t>MACHINE</t>
  </si>
  <si>
    <t>BILL NO. : INV-41849/21-22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</si>
</sst>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Kinnari"/>
    </font>
    <font>
      <b/>
      <sz val="10"/>
      <color rgb="FF000000"/>
      <name val="Kinnari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Kinnari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10"/>
      <color theme="1"/>
      <name val="Kinnari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Kinnari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165" fontId="8" fillId="0" borderId="0" xfId="0" applyNumberFormat="1" applyFont="1" applyFill="1" applyAlignment="1">
      <alignment horizontal="left" vertical="center"/>
    </xf>
    <xf numFmtId="2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/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/>
    <xf numFmtId="0" fontId="8" fillId="0" borderId="0" xfId="0" applyFont="1" applyFill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/>
    <xf numFmtId="165" fontId="8" fillId="0" borderId="0" xfId="0" applyNumberFormat="1" applyFont="1" applyFill="1" applyAlignment="1">
      <alignment vertical="center"/>
    </xf>
    <xf numFmtId="2" fontId="8" fillId="0" borderId="0" xfId="0" applyNumberFormat="1" applyFont="1" applyFill="1"/>
    <xf numFmtId="0" fontId="8" fillId="0" borderId="0" xfId="0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center" wrapText="1"/>
    </xf>
    <xf numFmtId="2" fontId="0" fillId="0" borderId="1" xfId="0" applyNumberFormat="1" applyBorder="1" applyAlignment="1"/>
    <xf numFmtId="0" fontId="5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0" fillId="2" borderId="1" xfId="0" applyNumberFormat="1" applyFill="1" applyBorder="1" applyAlignment="1"/>
    <xf numFmtId="2" fontId="0" fillId="0" borderId="2" xfId="0" applyNumberFormat="1" applyBorder="1" applyAlignment="1"/>
    <xf numFmtId="2" fontId="10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2" fontId="0" fillId="0" borderId="0" xfId="0" applyNumberFormat="1" applyBorder="1" applyAlignment="1">
      <alignment vertical="center"/>
    </xf>
    <xf numFmtId="2" fontId="0" fillId="0" borderId="0" xfId="0" applyNumberFormat="1" applyBorder="1" applyAlignment="1"/>
    <xf numFmtId="2" fontId="5" fillId="0" borderId="0" xfId="0" applyNumberFormat="1" applyFont="1" applyBorder="1" applyAlignment="1">
      <alignment horizontal="right"/>
    </xf>
    <xf numFmtId="2" fontId="0" fillId="0" borderId="0" xfId="0" applyNumberFormat="1" applyBorder="1" applyAlignment="1">
      <alignment horizontal="left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right"/>
    </xf>
    <xf numFmtId="2" fontId="0" fillId="2" borderId="0" xfId="0" applyNumberFormat="1" applyFill="1" applyBorder="1" applyAlignment="1"/>
    <xf numFmtId="165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2" fontId="0" fillId="2" borderId="0" xfId="0" applyNumberForma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right"/>
    </xf>
    <xf numFmtId="2" fontId="0" fillId="2" borderId="0" xfId="0" applyNumberFormat="1" applyFill="1" applyBorder="1" applyAlignment="1">
      <alignment horizontal="left"/>
    </xf>
    <xf numFmtId="2" fontId="0" fillId="2" borderId="0" xfId="0" applyNumberFormat="1" applyFill="1" applyBorder="1" applyAlignment="1">
      <alignment horizontal="right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right" vertical="center"/>
    </xf>
    <xf numFmtId="2" fontId="14" fillId="0" borderId="0" xfId="0" applyNumberFormat="1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2" fontId="5" fillId="0" borderId="1" xfId="0" applyNumberFormat="1" applyFont="1" applyBorder="1" applyAlignment="1"/>
    <xf numFmtId="2" fontId="1" fillId="0" borderId="1" xfId="0" applyNumberFormat="1" applyFont="1" applyBorder="1" applyAlignment="1"/>
    <xf numFmtId="2" fontId="13" fillId="0" borderId="1" xfId="0" applyNumberFormat="1" applyFont="1" applyBorder="1" applyAlignment="1"/>
    <xf numFmtId="2" fontId="5" fillId="2" borderId="1" xfId="0" applyNumberFormat="1" applyFont="1" applyFill="1" applyBorder="1" applyAlignment="1"/>
    <xf numFmtId="2" fontId="1" fillId="2" borderId="1" xfId="0" applyNumberFormat="1" applyFont="1" applyFill="1" applyBorder="1" applyAlignment="1"/>
    <xf numFmtId="2" fontId="13" fillId="2" borderId="1" xfId="0" applyNumberFormat="1" applyFont="1" applyFill="1" applyBorder="1" applyAlignment="1"/>
    <xf numFmtId="0" fontId="13" fillId="0" borderId="1" xfId="0" applyFont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left"/>
    </xf>
    <xf numFmtId="164" fontId="12" fillId="0" borderId="0" xfId="0" applyNumberFormat="1" applyFont="1" applyFill="1" applyAlignment="1">
      <alignment horizontal="center"/>
    </xf>
    <xf numFmtId="0" fontId="12" fillId="0" borderId="0" xfId="0" applyNumberFormat="1" applyFont="1" applyFill="1" applyAlignment="1"/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/>
    <xf numFmtId="0" fontId="12" fillId="0" borderId="0" xfId="0" applyNumberFormat="1" applyFont="1" applyFill="1" applyAlignment="1">
      <alignment horizont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12" fillId="0" borderId="0" xfId="0" applyNumberFormat="1" applyFont="1" applyFill="1"/>
    <xf numFmtId="0" fontId="12" fillId="0" borderId="0" xfId="0" applyFont="1" applyFill="1"/>
    <xf numFmtId="165" fontId="12" fillId="0" borderId="0" xfId="0" applyNumberFormat="1" applyFont="1" applyFill="1" applyAlignment="1">
      <alignment vertical="center"/>
    </xf>
    <xf numFmtId="2" fontId="12" fillId="0" borderId="0" xfId="0" applyNumberFormat="1" applyFont="1" applyFill="1"/>
    <xf numFmtId="2" fontId="0" fillId="0" borderId="0" xfId="0" applyNumberForma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vertical="center"/>
    </xf>
    <xf numFmtId="2" fontId="14" fillId="0" borderId="0" xfId="0" applyNumberFormat="1" applyFont="1" applyAlignment="1">
      <alignment vertical="center"/>
    </xf>
    <xf numFmtId="2" fontId="15" fillId="0" borderId="0" xfId="0" applyNumberFormat="1" applyFont="1" applyBorder="1" applyAlignment="1">
      <alignment horizontal="right" vertical="center"/>
    </xf>
    <xf numFmtId="2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2" xfId="0" applyNumberFormat="1" applyBorder="1" applyAlignment="1"/>
    <xf numFmtId="2" fontId="0" fillId="0" borderId="4" xfId="0" applyNumberFormat="1" applyBorder="1" applyAlignment="1"/>
    <xf numFmtId="2" fontId="0" fillId="0" borderId="3" xfId="0" applyNumberFormat="1" applyBorder="1" applyAlignment="1"/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1"/>
  <sheetViews>
    <sheetView tabSelected="1" zoomScale="130" zoomScaleNormal="130" workbookViewId="0">
      <selection activeCell="H5" sqref="H5"/>
    </sheetView>
  </sheetViews>
  <sheetFormatPr defaultRowHeight="12.75"/>
  <cols>
    <col min="1" max="1" width="4.140625" style="28" customWidth="1"/>
    <col min="2" max="2" width="10.5703125" style="29" customWidth="1"/>
    <col min="3" max="3" width="8" style="30" customWidth="1"/>
    <col min="4" max="4" width="21.140625" style="31" customWidth="1"/>
    <col min="5" max="5" width="7.140625" style="32" customWidth="1"/>
    <col min="6" max="6" width="20.85546875" style="40" customWidth="1"/>
    <col min="7" max="7" width="6.42578125" style="28" customWidth="1"/>
    <col min="8" max="8" width="8.140625" style="36" customWidth="1"/>
    <col min="9" max="9" width="7" style="37" customWidth="1"/>
    <col min="10" max="10" width="6.42578125" style="33" customWidth="1"/>
    <col min="11" max="11" width="9" style="33" customWidth="1"/>
    <col min="12" max="12" width="8.5703125" style="33" customWidth="1"/>
    <col min="13" max="13" width="10.28515625" style="33" customWidth="1"/>
    <col min="14" max="14" width="10.5703125" style="34" customWidth="1"/>
    <col min="15" max="15" width="10.140625" style="35" customWidth="1"/>
    <col min="16" max="16384" width="9.140625" style="35"/>
  </cols>
  <sheetData>
    <row r="1" spans="1:15" s="15" customFormat="1" ht="15" customHeight="1">
      <c r="A1" s="6" t="s">
        <v>0</v>
      </c>
      <c r="B1" s="7"/>
      <c r="C1" s="8"/>
      <c r="D1" s="9"/>
      <c r="E1" s="10"/>
      <c r="F1" s="38"/>
      <c r="G1" s="11"/>
      <c r="H1" s="12"/>
      <c r="I1" s="11"/>
      <c r="K1" s="13" t="s">
        <v>48</v>
      </c>
      <c r="N1" s="14"/>
    </row>
    <row r="2" spans="1:15" s="15" customFormat="1" ht="15" customHeight="1">
      <c r="A2" s="6" t="s">
        <v>20</v>
      </c>
      <c r="B2" s="7"/>
      <c r="C2" s="8"/>
      <c r="D2" s="9"/>
      <c r="E2" s="16"/>
      <c r="F2" s="38"/>
      <c r="G2" s="11"/>
      <c r="H2" s="12"/>
      <c r="I2" s="11"/>
      <c r="K2" s="13" t="s">
        <v>440</v>
      </c>
      <c r="N2" s="14"/>
    </row>
    <row r="3" spans="1:15" s="15" customFormat="1" ht="15" customHeight="1">
      <c r="A3" s="17" t="s">
        <v>21</v>
      </c>
      <c r="B3" s="18"/>
      <c r="C3" s="8"/>
      <c r="D3" s="9"/>
      <c r="E3" s="16"/>
      <c r="F3" s="38"/>
      <c r="G3" s="11"/>
      <c r="H3" s="12"/>
      <c r="I3" s="11"/>
      <c r="K3" s="13" t="s">
        <v>49</v>
      </c>
      <c r="N3" s="14"/>
    </row>
    <row r="4" spans="1:15" s="15" customFormat="1" ht="15" customHeight="1">
      <c r="A4" s="17" t="s">
        <v>22</v>
      </c>
      <c r="B4" s="18"/>
      <c r="C4" s="8"/>
      <c r="D4" s="9"/>
      <c r="E4" s="16"/>
      <c r="F4" s="39"/>
      <c r="G4" s="11"/>
      <c r="H4" s="12"/>
      <c r="I4" s="11"/>
      <c r="K4" s="13" t="s">
        <v>7</v>
      </c>
      <c r="N4" s="14"/>
    </row>
    <row r="5" spans="1:15" s="15" customFormat="1" ht="15" customHeight="1">
      <c r="A5" s="11"/>
      <c r="B5" s="19"/>
      <c r="C5" s="20"/>
      <c r="D5" s="21"/>
      <c r="E5" s="16"/>
      <c r="F5" s="39"/>
      <c r="G5" s="11"/>
      <c r="H5" s="12"/>
      <c r="I5" s="11"/>
      <c r="K5" s="16" t="s">
        <v>15</v>
      </c>
      <c r="N5" s="14"/>
    </row>
    <row r="6" spans="1:15" s="15" customFormat="1" ht="15" customHeight="1">
      <c r="A6" s="22"/>
      <c r="B6" s="18"/>
      <c r="C6" s="23"/>
      <c r="D6" s="9"/>
      <c r="E6" s="16"/>
      <c r="F6" s="39"/>
      <c r="G6" s="11"/>
      <c r="H6" s="12"/>
      <c r="I6" s="11"/>
      <c r="J6" s="13"/>
      <c r="K6" s="11"/>
      <c r="L6" s="11"/>
      <c r="M6" s="11"/>
      <c r="N6" s="14"/>
    </row>
    <row r="7" spans="1:15" s="27" customFormat="1" ht="38.25">
      <c r="A7" s="24" t="s">
        <v>6</v>
      </c>
      <c r="B7" s="24" t="s">
        <v>1</v>
      </c>
      <c r="C7" s="24" t="s">
        <v>10</v>
      </c>
      <c r="D7" s="24" t="s">
        <v>16</v>
      </c>
      <c r="E7" s="24" t="s">
        <v>2</v>
      </c>
      <c r="F7" s="24" t="s">
        <v>5</v>
      </c>
      <c r="G7" s="24" t="s">
        <v>3</v>
      </c>
      <c r="H7" s="25" t="s">
        <v>23</v>
      </c>
      <c r="I7" s="25" t="s">
        <v>17</v>
      </c>
      <c r="J7" s="26" t="s">
        <v>4</v>
      </c>
      <c r="K7" s="26" t="s">
        <v>18</v>
      </c>
      <c r="L7" s="26" t="s">
        <v>24</v>
      </c>
      <c r="M7" s="26" t="s">
        <v>19</v>
      </c>
      <c r="N7" s="46"/>
      <c r="O7" s="47"/>
    </row>
    <row r="8" spans="1:15" s="27" customFormat="1" ht="25.5">
      <c r="A8" s="3">
        <v>1</v>
      </c>
      <c r="B8" s="74">
        <v>44531</v>
      </c>
      <c r="C8" s="4" t="s">
        <v>50</v>
      </c>
      <c r="D8" s="75" t="s">
        <v>51</v>
      </c>
      <c r="E8" s="4" t="s">
        <v>26</v>
      </c>
      <c r="F8" s="75" t="s">
        <v>28</v>
      </c>
      <c r="G8" s="42">
        <v>160</v>
      </c>
      <c r="H8" s="42">
        <v>4144</v>
      </c>
      <c r="I8" s="42">
        <v>3200</v>
      </c>
      <c r="J8" s="76" t="s">
        <v>27</v>
      </c>
      <c r="K8" s="41">
        <v>4000</v>
      </c>
      <c r="L8" s="96">
        <f>H8*0.2</f>
        <v>828.80000000000007</v>
      </c>
      <c r="M8" s="41">
        <f>K8+L8</f>
        <v>4828.8</v>
      </c>
      <c r="N8" s="56"/>
      <c r="O8" s="48"/>
    </row>
    <row r="9" spans="1:15" s="27" customFormat="1" ht="15">
      <c r="A9" s="3">
        <f>A8+1</f>
        <v>2</v>
      </c>
      <c r="B9" s="74">
        <v>44531</v>
      </c>
      <c r="C9" s="4" t="s">
        <v>52</v>
      </c>
      <c r="D9" s="75" t="s">
        <v>53</v>
      </c>
      <c r="E9" s="4" t="s">
        <v>26</v>
      </c>
      <c r="F9" s="75" t="s">
        <v>29</v>
      </c>
      <c r="G9" s="42">
        <v>177</v>
      </c>
      <c r="H9" s="42">
        <v>4825</v>
      </c>
      <c r="I9" s="42">
        <v>3386</v>
      </c>
      <c r="J9" s="76">
        <v>1</v>
      </c>
      <c r="K9" s="41">
        <f t="shared" ref="K9:K47" si="0">I9*J9</f>
        <v>3386</v>
      </c>
      <c r="L9" s="96">
        <f t="shared" ref="L9:L49" si="1">H9*0.2</f>
        <v>965</v>
      </c>
      <c r="M9" s="41">
        <f t="shared" ref="M9:M47" si="2">K9+L9</f>
        <v>4351</v>
      </c>
      <c r="N9" s="60"/>
      <c r="O9" s="48"/>
    </row>
    <row r="10" spans="1:15" s="27" customFormat="1" ht="15">
      <c r="A10" s="3">
        <f>A9+1</f>
        <v>3</v>
      </c>
      <c r="B10" s="74">
        <v>44531</v>
      </c>
      <c r="C10" s="4" t="s">
        <v>54</v>
      </c>
      <c r="D10" s="75" t="s">
        <v>55</v>
      </c>
      <c r="E10" s="4" t="s">
        <v>26</v>
      </c>
      <c r="F10" s="75" t="s">
        <v>41</v>
      </c>
      <c r="G10" s="42">
        <v>4</v>
      </c>
      <c r="H10" s="42">
        <v>98.2</v>
      </c>
      <c r="I10" s="42">
        <v>80</v>
      </c>
      <c r="J10" s="123" t="s">
        <v>27</v>
      </c>
      <c r="K10" s="126">
        <v>2800</v>
      </c>
      <c r="L10" s="96">
        <f t="shared" si="1"/>
        <v>19.64</v>
      </c>
      <c r="M10" s="126">
        <f>K10+L10+L11+L12+L13</f>
        <v>3410.1</v>
      </c>
      <c r="N10" s="61"/>
      <c r="O10" s="48"/>
    </row>
    <row r="11" spans="1:15" s="27" customFormat="1" ht="25.5">
      <c r="A11" s="3">
        <f t="shared" ref="A11:A52" si="3">A10+1</f>
        <v>4</v>
      </c>
      <c r="B11" s="74">
        <v>44531</v>
      </c>
      <c r="C11" s="4" t="s">
        <v>56</v>
      </c>
      <c r="D11" s="75" t="s">
        <v>57</v>
      </c>
      <c r="E11" s="4" t="s">
        <v>26</v>
      </c>
      <c r="F11" s="75" t="s">
        <v>58</v>
      </c>
      <c r="G11" s="42">
        <v>65</v>
      </c>
      <c r="H11" s="42">
        <v>1970</v>
      </c>
      <c r="I11" s="42">
        <v>1300</v>
      </c>
      <c r="J11" s="124"/>
      <c r="K11" s="127"/>
      <c r="L11" s="96">
        <f t="shared" si="1"/>
        <v>394</v>
      </c>
      <c r="M11" s="127"/>
      <c r="N11" s="61"/>
      <c r="O11" s="48"/>
    </row>
    <row r="12" spans="1:15" s="27" customFormat="1" ht="15">
      <c r="A12" s="3">
        <f t="shared" si="3"/>
        <v>5</v>
      </c>
      <c r="B12" s="74">
        <v>44531</v>
      </c>
      <c r="C12" s="4" t="s">
        <v>59</v>
      </c>
      <c r="D12" s="75" t="s">
        <v>60</v>
      </c>
      <c r="E12" s="4" t="s">
        <v>26</v>
      </c>
      <c r="F12" s="75" t="s">
        <v>434</v>
      </c>
      <c r="G12" s="42">
        <v>12</v>
      </c>
      <c r="H12" s="42">
        <v>366.9</v>
      </c>
      <c r="I12" s="42">
        <v>240</v>
      </c>
      <c r="J12" s="124"/>
      <c r="K12" s="127"/>
      <c r="L12" s="96">
        <f t="shared" si="1"/>
        <v>73.38</v>
      </c>
      <c r="M12" s="127"/>
      <c r="N12" s="61"/>
      <c r="O12" s="48"/>
    </row>
    <row r="13" spans="1:15" s="27" customFormat="1" ht="15">
      <c r="A13" s="3">
        <f t="shared" si="3"/>
        <v>6</v>
      </c>
      <c r="B13" s="74">
        <v>44531</v>
      </c>
      <c r="C13" s="4" t="s">
        <v>61</v>
      </c>
      <c r="D13" s="75" t="s">
        <v>62</v>
      </c>
      <c r="E13" s="4" t="s">
        <v>26</v>
      </c>
      <c r="F13" s="75" t="s">
        <v>32</v>
      </c>
      <c r="G13" s="42">
        <v>72</v>
      </c>
      <c r="H13" s="42">
        <v>615.4</v>
      </c>
      <c r="I13" s="42">
        <v>544</v>
      </c>
      <c r="J13" s="125"/>
      <c r="K13" s="128"/>
      <c r="L13" s="96">
        <f t="shared" si="1"/>
        <v>123.08</v>
      </c>
      <c r="M13" s="128"/>
      <c r="N13" s="60"/>
      <c r="O13" s="48"/>
    </row>
    <row r="14" spans="1:15" s="27" customFormat="1" ht="15">
      <c r="A14" s="3">
        <f>A13+1</f>
        <v>7</v>
      </c>
      <c r="B14" s="74">
        <v>44531</v>
      </c>
      <c r="C14" s="4" t="s">
        <v>63</v>
      </c>
      <c r="D14" s="75" t="s">
        <v>64</v>
      </c>
      <c r="E14" s="4" t="s">
        <v>26</v>
      </c>
      <c r="F14" s="75" t="s">
        <v>34</v>
      </c>
      <c r="G14" s="42">
        <v>500</v>
      </c>
      <c r="H14" s="42">
        <v>9700.5</v>
      </c>
      <c r="I14" s="42">
        <v>6890</v>
      </c>
      <c r="J14" s="76">
        <v>1</v>
      </c>
      <c r="K14" s="41">
        <f t="shared" si="0"/>
        <v>6890</v>
      </c>
      <c r="L14" s="96">
        <f t="shared" si="1"/>
        <v>1940.1000000000001</v>
      </c>
      <c r="M14" s="41">
        <f t="shared" si="2"/>
        <v>8830.1</v>
      </c>
      <c r="N14" s="56"/>
      <c r="O14" s="48"/>
    </row>
    <row r="15" spans="1:15" s="27" customFormat="1" ht="39.75" customHeight="1">
      <c r="A15" s="3">
        <f>A14+1</f>
        <v>8</v>
      </c>
      <c r="B15" s="74">
        <v>44531</v>
      </c>
      <c r="C15" s="4" t="s">
        <v>65</v>
      </c>
      <c r="D15" s="75" t="s">
        <v>66</v>
      </c>
      <c r="E15" s="4" t="s">
        <v>26</v>
      </c>
      <c r="F15" s="75" t="s">
        <v>29</v>
      </c>
      <c r="G15" s="42">
        <v>174</v>
      </c>
      <c r="H15" s="42">
        <v>3158</v>
      </c>
      <c r="I15" s="42">
        <v>2350</v>
      </c>
      <c r="J15" s="76">
        <v>1</v>
      </c>
      <c r="K15" s="41">
        <f t="shared" si="0"/>
        <v>2350</v>
      </c>
      <c r="L15" s="96">
        <f t="shared" si="1"/>
        <v>631.6</v>
      </c>
      <c r="M15" s="41">
        <f t="shared" si="2"/>
        <v>2981.6</v>
      </c>
      <c r="N15" s="56"/>
      <c r="O15" s="48"/>
    </row>
    <row r="16" spans="1:15" s="27" customFormat="1" ht="15">
      <c r="A16" s="3">
        <f>A15+1</f>
        <v>9</v>
      </c>
      <c r="B16" s="74">
        <v>44531</v>
      </c>
      <c r="C16" s="4" t="s">
        <v>67</v>
      </c>
      <c r="D16" s="75" t="s">
        <v>68</v>
      </c>
      <c r="E16" s="4" t="s">
        <v>26</v>
      </c>
      <c r="F16" s="75" t="s">
        <v>31</v>
      </c>
      <c r="G16" s="42">
        <v>101</v>
      </c>
      <c r="H16" s="42">
        <v>1525.7</v>
      </c>
      <c r="I16" s="42">
        <v>1224</v>
      </c>
      <c r="J16" s="76">
        <v>1</v>
      </c>
      <c r="K16" s="41">
        <f t="shared" si="0"/>
        <v>1224</v>
      </c>
      <c r="L16" s="96">
        <f t="shared" si="1"/>
        <v>305.14000000000004</v>
      </c>
      <c r="M16" s="41">
        <f t="shared" si="2"/>
        <v>1529.14</v>
      </c>
      <c r="N16" s="71"/>
      <c r="O16" s="63"/>
    </row>
    <row r="17" spans="1:15" s="27" customFormat="1" ht="15">
      <c r="A17" s="3">
        <f t="shared" si="3"/>
        <v>10</v>
      </c>
      <c r="B17" s="74">
        <v>44531</v>
      </c>
      <c r="C17" s="4" t="s">
        <v>69</v>
      </c>
      <c r="D17" s="75" t="s">
        <v>70</v>
      </c>
      <c r="E17" s="4" t="s">
        <v>26</v>
      </c>
      <c r="F17" s="75" t="s">
        <v>31</v>
      </c>
      <c r="G17" s="42">
        <v>113</v>
      </c>
      <c r="H17" s="42">
        <v>3120</v>
      </c>
      <c r="I17" s="42">
        <v>2260</v>
      </c>
      <c r="J17" s="76">
        <v>1</v>
      </c>
      <c r="K17" s="41">
        <f t="shared" si="0"/>
        <v>2260</v>
      </c>
      <c r="L17" s="96">
        <f t="shared" si="1"/>
        <v>624</v>
      </c>
      <c r="M17" s="41">
        <f t="shared" si="2"/>
        <v>2884</v>
      </c>
      <c r="N17" s="60"/>
      <c r="O17" s="48"/>
    </row>
    <row r="18" spans="1:15" s="27" customFormat="1" ht="25.5">
      <c r="A18" s="3">
        <f>A17+1</f>
        <v>11</v>
      </c>
      <c r="B18" s="74">
        <v>44531</v>
      </c>
      <c r="C18" s="4" t="s">
        <v>71</v>
      </c>
      <c r="D18" s="75" t="s">
        <v>72</v>
      </c>
      <c r="E18" s="4" t="s">
        <v>26</v>
      </c>
      <c r="F18" s="75" t="s">
        <v>34</v>
      </c>
      <c r="G18" s="42">
        <v>384</v>
      </c>
      <c r="H18" s="42">
        <v>6893</v>
      </c>
      <c r="I18" s="42">
        <v>4950</v>
      </c>
      <c r="J18" s="76">
        <v>1</v>
      </c>
      <c r="K18" s="41">
        <f t="shared" si="0"/>
        <v>4950</v>
      </c>
      <c r="L18" s="96">
        <f t="shared" si="1"/>
        <v>1378.6000000000001</v>
      </c>
      <c r="M18" s="41">
        <f t="shared" si="2"/>
        <v>6328.6</v>
      </c>
      <c r="N18" s="60"/>
      <c r="O18" s="48"/>
    </row>
    <row r="19" spans="1:15" s="27" customFormat="1" ht="15" customHeight="1">
      <c r="A19" s="3">
        <f>A18+1</f>
        <v>12</v>
      </c>
      <c r="B19" s="74">
        <v>44532</v>
      </c>
      <c r="C19" s="4" t="s">
        <v>73</v>
      </c>
      <c r="D19" s="75" t="s">
        <v>74</v>
      </c>
      <c r="E19" s="4" t="s">
        <v>26</v>
      </c>
      <c r="F19" s="75" t="s">
        <v>45</v>
      </c>
      <c r="G19" s="42">
        <v>2</v>
      </c>
      <c r="H19" s="42">
        <v>30</v>
      </c>
      <c r="I19" s="42">
        <v>20</v>
      </c>
      <c r="J19" s="123" t="s">
        <v>27</v>
      </c>
      <c r="K19" s="126">
        <v>2800</v>
      </c>
      <c r="L19" s="96">
        <f t="shared" si="1"/>
        <v>6</v>
      </c>
      <c r="M19" s="126">
        <f>K19+L19+L20+L21</f>
        <v>3144.3199999999997</v>
      </c>
      <c r="N19" s="56"/>
      <c r="O19" s="48"/>
    </row>
    <row r="20" spans="1:15" s="27" customFormat="1" ht="15" customHeight="1">
      <c r="A20" s="3">
        <f t="shared" si="3"/>
        <v>13</v>
      </c>
      <c r="B20" s="74">
        <v>44532</v>
      </c>
      <c r="C20" s="4" t="s">
        <v>75</v>
      </c>
      <c r="D20" s="75" t="s">
        <v>76</v>
      </c>
      <c r="E20" s="4" t="s">
        <v>26</v>
      </c>
      <c r="F20" s="75" t="s">
        <v>29</v>
      </c>
      <c r="G20" s="42">
        <v>64</v>
      </c>
      <c r="H20" s="42">
        <v>1518.2</v>
      </c>
      <c r="I20" s="42">
        <v>1138</v>
      </c>
      <c r="J20" s="124"/>
      <c r="K20" s="127"/>
      <c r="L20" s="96">
        <f t="shared" si="1"/>
        <v>303.64000000000004</v>
      </c>
      <c r="M20" s="127"/>
      <c r="N20" s="56"/>
      <c r="O20" s="48"/>
    </row>
    <row r="21" spans="1:15" s="27" customFormat="1" ht="15" customHeight="1">
      <c r="A21" s="3">
        <f t="shared" si="3"/>
        <v>14</v>
      </c>
      <c r="B21" s="74">
        <v>44532</v>
      </c>
      <c r="C21" s="4" t="s">
        <v>77</v>
      </c>
      <c r="D21" s="75" t="s">
        <v>78</v>
      </c>
      <c r="E21" s="4" t="s">
        <v>26</v>
      </c>
      <c r="F21" s="75" t="s">
        <v>40</v>
      </c>
      <c r="G21" s="42">
        <v>8</v>
      </c>
      <c r="H21" s="42">
        <v>173.4</v>
      </c>
      <c r="I21" s="42">
        <v>160</v>
      </c>
      <c r="J21" s="125"/>
      <c r="K21" s="128"/>
      <c r="L21" s="96">
        <f t="shared" si="1"/>
        <v>34.68</v>
      </c>
      <c r="M21" s="128"/>
      <c r="N21" s="60"/>
      <c r="O21" s="48"/>
    </row>
    <row r="22" spans="1:15" s="27" customFormat="1" ht="15">
      <c r="A22" s="3">
        <f>A21+1</f>
        <v>15</v>
      </c>
      <c r="B22" s="74">
        <v>44533</v>
      </c>
      <c r="C22" s="4" t="s">
        <v>79</v>
      </c>
      <c r="D22" s="75" t="s">
        <v>80</v>
      </c>
      <c r="E22" s="4" t="s">
        <v>26</v>
      </c>
      <c r="F22" s="75" t="s">
        <v>29</v>
      </c>
      <c r="G22" s="42">
        <v>65</v>
      </c>
      <c r="H22" s="42">
        <v>2321</v>
      </c>
      <c r="I22" s="42">
        <v>2300</v>
      </c>
      <c r="J22" s="76">
        <v>1</v>
      </c>
      <c r="K22" s="41">
        <f t="shared" si="0"/>
        <v>2300</v>
      </c>
      <c r="L22" s="96">
        <f t="shared" si="1"/>
        <v>464.20000000000005</v>
      </c>
      <c r="M22" s="41">
        <f t="shared" si="2"/>
        <v>2764.2</v>
      </c>
      <c r="N22" s="60"/>
      <c r="O22" s="48"/>
    </row>
    <row r="23" spans="1:15" s="27" customFormat="1" ht="15">
      <c r="A23" s="3">
        <f>A22+1</f>
        <v>16</v>
      </c>
      <c r="B23" s="74">
        <v>44533</v>
      </c>
      <c r="C23" s="4" t="s">
        <v>81</v>
      </c>
      <c r="D23" s="75" t="s">
        <v>82</v>
      </c>
      <c r="E23" s="4" t="s">
        <v>26</v>
      </c>
      <c r="F23" s="75" t="s">
        <v>29</v>
      </c>
      <c r="G23" s="42">
        <v>33</v>
      </c>
      <c r="H23" s="42">
        <v>1233.3</v>
      </c>
      <c r="I23" s="42">
        <v>1218</v>
      </c>
      <c r="J23" s="123" t="s">
        <v>27</v>
      </c>
      <c r="K23" s="126">
        <v>2800</v>
      </c>
      <c r="L23" s="96">
        <f t="shared" si="1"/>
        <v>246.66</v>
      </c>
      <c r="M23" s="126">
        <f>K23+L23+L24+L25+L26</f>
        <v>3207.8799999999997</v>
      </c>
      <c r="N23" s="60"/>
      <c r="O23" s="48"/>
    </row>
    <row r="24" spans="1:15" s="27" customFormat="1" ht="15">
      <c r="A24" s="3">
        <f t="shared" si="3"/>
        <v>17</v>
      </c>
      <c r="B24" s="74">
        <v>44533</v>
      </c>
      <c r="C24" s="4" t="s">
        <v>83</v>
      </c>
      <c r="D24" s="75" t="s">
        <v>84</v>
      </c>
      <c r="E24" s="4" t="s">
        <v>26</v>
      </c>
      <c r="F24" s="75" t="s">
        <v>42</v>
      </c>
      <c r="G24" s="42">
        <v>15</v>
      </c>
      <c r="H24" s="42">
        <v>382.5</v>
      </c>
      <c r="I24" s="42">
        <v>300</v>
      </c>
      <c r="J24" s="124"/>
      <c r="K24" s="127"/>
      <c r="L24" s="96">
        <f t="shared" si="1"/>
        <v>76.5</v>
      </c>
      <c r="M24" s="127"/>
      <c r="N24" s="60"/>
      <c r="O24" s="48"/>
    </row>
    <row r="25" spans="1:15" s="27" customFormat="1" ht="15">
      <c r="A25" s="3">
        <f t="shared" si="3"/>
        <v>18</v>
      </c>
      <c r="B25" s="74">
        <v>44533</v>
      </c>
      <c r="C25" s="4" t="s">
        <v>85</v>
      </c>
      <c r="D25" s="75" t="s">
        <v>86</v>
      </c>
      <c r="E25" s="4" t="s">
        <v>26</v>
      </c>
      <c r="F25" s="75" t="s">
        <v>87</v>
      </c>
      <c r="G25" s="42">
        <v>11</v>
      </c>
      <c r="H25" s="42">
        <v>280.5</v>
      </c>
      <c r="I25" s="42">
        <v>220</v>
      </c>
      <c r="J25" s="124"/>
      <c r="K25" s="127"/>
      <c r="L25" s="96">
        <f t="shared" si="1"/>
        <v>56.1</v>
      </c>
      <c r="M25" s="127"/>
      <c r="N25" s="60"/>
      <c r="O25" s="48"/>
    </row>
    <row r="26" spans="1:15" s="27" customFormat="1" ht="15">
      <c r="A26" s="3">
        <f t="shared" si="3"/>
        <v>19</v>
      </c>
      <c r="B26" s="74">
        <v>44533</v>
      </c>
      <c r="C26" s="4" t="s">
        <v>88</v>
      </c>
      <c r="D26" s="75" t="s">
        <v>89</v>
      </c>
      <c r="E26" s="4" t="s">
        <v>26</v>
      </c>
      <c r="F26" s="75" t="s">
        <v>32</v>
      </c>
      <c r="G26" s="42">
        <v>14</v>
      </c>
      <c r="H26" s="42">
        <v>143.1</v>
      </c>
      <c r="I26" s="42">
        <v>132</v>
      </c>
      <c r="J26" s="125"/>
      <c r="K26" s="128"/>
      <c r="L26" s="96">
        <f t="shared" si="1"/>
        <v>28.62</v>
      </c>
      <c r="M26" s="128"/>
      <c r="N26" s="60"/>
      <c r="O26" s="48"/>
    </row>
    <row r="27" spans="1:15" s="27" customFormat="1" ht="15">
      <c r="A27" s="77">
        <f>A26+1</f>
        <v>20</v>
      </c>
      <c r="B27" s="78">
        <v>44534</v>
      </c>
      <c r="C27" s="79" t="s">
        <v>90</v>
      </c>
      <c r="D27" s="80" t="s">
        <v>91</v>
      </c>
      <c r="E27" s="79" t="s">
        <v>26</v>
      </c>
      <c r="F27" s="80" t="s">
        <v>87</v>
      </c>
      <c r="G27" s="102">
        <v>11</v>
      </c>
      <c r="H27" s="102">
        <v>280.5</v>
      </c>
      <c r="I27" s="102">
        <v>220</v>
      </c>
      <c r="J27" s="81" t="s">
        <v>27</v>
      </c>
      <c r="K27" s="97">
        <v>2800</v>
      </c>
      <c r="L27" s="98">
        <f t="shared" si="1"/>
        <v>56.1</v>
      </c>
      <c r="M27" s="97">
        <f t="shared" si="2"/>
        <v>2856.1</v>
      </c>
      <c r="N27" s="60"/>
      <c r="O27" s="48"/>
    </row>
    <row r="28" spans="1:15" s="27" customFormat="1" ht="15">
      <c r="A28" s="3">
        <f>A27+1</f>
        <v>21</v>
      </c>
      <c r="B28" s="74">
        <v>44534</v>
      </c>
      <c r="C28" s="4" t="s">
        <v>92</v>
      </c>
      <c r="D28" s="75" t="s">
        <v>93</v>
      </c>
      <c r="E28" s="4" t="s">
        <v>26</v>
      </c>
      <c r="F28" s="75" t="s">
        <v>29</v>
      </c>
      <c r="G28" s="42">
        <v>111</v>
      </c>
      <c r="H28" s="42">
        <v>2572.6</v>
      </c>
      <c r="I28" s="42">
        <v>1847</v>
      </c>
      <c r="J28" s="123" t="s">
        <v>27</v>
      </c>
      <c r="K28" s="126">
        <v>2800</v>
      </c>
      <c r="L28" s="96">
        <f t="shared" si="1"/>
        <v>514.52</v>
      </c>
      <c r="M28" s="126">
        <f>K28+L28+L29</f>
        <v>3340.92</v>
      </c>
      <c r="N28" s="56"/>
      <c r="O28" s="48"/>
    </row>
    <row r="29" spans="1:15" s="27" customFormat="1" ht="15">
      <c r="A29" s="3">
        <f t="shared" si="3"/>
        <v>22</v>
      </c>
      <c r="B29" s="74">
        <v>44534</v>
      </c>
      <c r="C29" s="4" t="s">
        <v>94</v>
      </c>
      <c r="D29" s="75" t="s">
        <v>95</v>
      </c>
      <c r="E29" s="4" t="s">
        <v>26</v>
      </c>
      <c r="F29" s="75" t="s">
        <v>31</v>
      </c>
      <c r="G29" s="42">
        <v>5</v>
      </c>
      <c r="H29" s="42">
        <v>132</v>
      </c>
      <c r="I29" s="42">
        <v>100</v>
      </c>
      <c r="J29" s="125"/>
      <c r="K29" s="128"/>
      <c r="L29" s="96">
        <f t="shared" si="1"/>
        <v>26.400000000000002</v>
      </c>
      <c r="M29" s="128"/>
      <c r="N29" s="56"/>
      <c r="O29" s="48"/>
    </row>
    <row r="30" spans="1:15" s="27" customFormat="1" ht="15">
      <c r="A30" s="3">
        <f>A29+1</f>
        <v>23</v>
      </c>
      <c r="B30" s="74">
        <v>44534</v>
      </c>
      <c r="C30" s="4" t="s">
        <v>96</v>
      </c>
      <c r="D30" s="75" t="s">
        <v>97</v>
      </c>
      <c r="E30" s="4" t="s">
        <v>26</v>
      </c>
      <c r="F30" s="75" t="s">
        <v>38</v>
      </c>
      <c r="G30" s="42">
        <v>6</v>
      </c>
      <c r="H30" s="42">
        <v>138</v>
      </c>
      <c r="I30" s="42">
        <v>120</v>
      </c>
      <c r="J30" s="123" t="s">
        <v>27</v>
      </c>
      <c r="K30" s="126">
        <v>2200</v>
      </c>
      <c r="L30" s="96">
        <f t="shared" si="1"/>
        <v>27.6</v>
      </c>
      <c r="M30" s="126">
        <f>K30+L30+L31</f>
        <v>2283.6999999999998</v>
      </c>
      <c r="N30" s="60"/>
      <c r="O30" s="48"/>
    </row>
    <row r="31" spans="1:15" s="27" customFormat="1" ht="15">
      <c r="A31" s="3">
        <f>A30+1</f>
        <v>24</v>
      </c>
      <c r="B31" s="74">
        <v>44534</v>
      </c>
      <c r="C31" s="4" t="s">
        <v>98</v>
      </c>
      <c r="D31" s="75" t="s">
        <v>91</v>
      </c>
      <c r="E31" s="4" t="s">
        <v>26</v>
      </c>
      <c r="F31" s="75" t="s">
        <v>87</v>
      </c>
      <c r="G31" s="42">
        <v>11</v>
      </c>
      <c r="H31" s="42">
        <v>280.5</v>
      </c>
      <c r="I31" s="42">
        <v>220</v>
      </c>
      <c r="J31" s="125"/>
      <c r="K31" s="128"/>
      <c r="L31" s="96">
        <f t="shared" si="1"/>
        <v>56.1</v>
      </c>
      <c r="M31" s="128"/>
      <c r="N31" s="60"/>
      <c r="O31" s="48"/>
    </row>
    <row r="32" spans="1:15" s="27" customFormat="1" ht="15">
      <c r="A32" s="3">
        <f>A31+1</f>
        <v>25</v>
      </c>
      <c r="B32" s="74">
        <v>44534</v>
      </c>
      <c r="C32" s="4" t="s">
        <v>99</v>
      </c>
      <c r="D32" s="75" t="s">
        <v>100</v>
      </c>
      <c r="E32" s="4" t="s">
        <v>26</v>
      </c>
      <c r="F32" s="75" t="s">
        <v>101</v>
      </c>
      <c r="G32" s="42">
        <v>28</v>
      </c>
      <c r="H32" s="42">
        <v>666</v>
      </c>
      <c r="I32" s="42">
        <v>560</v>
      </c>
      <c r="J32" s="123" t="s">
        <v>27</v>
      </c>
      <c r="K32" s="126">
        <v>2200</v>
      </c>
      <c r="L32" s="96">
        <f t="shared" si="1"/>
        <v>133.20000000000002</v>
      </c>
      <c r="M32" s="126">
        <f>K32+L32+L33</f>
        <v>2349.6</v>
      </c>
      <c r="N32" s="71"/>
      <c r="O32" s="63"/>
    </row>
    <row r="33" spans="1:15" s="27" customFormat="1" ht="15">
      <c r="A33" s="3">
        <f t="shared" si="3"/>
        <v>26</v>
      </c>
      <c r="B33" s="74">
        <v>44534</v>
      </c>
      <c r="C33" s="4" t="s">
        <v>102</v>
      </c>
      <c r="D33" s="75" t="s">
        <v>103</v>
      </c>
      <c r="E33" s="4" t="s">
        <v>26</v>
      </c>
      <c r="F33" s="75" t="s">
        <v>36</v>
      </c>
      <c r="G33" s="42">
        <v>4</v>
      </c>
      <c r="H33" s="42">
        <v>82</v>
      </c>
      <c r="I33" s="42">
        <v>80</v>
      </c>
      <c r="J33" s="125"/>
      <c r="K33" s="128"/>
      <c r="L33" s="96">
        <f t="shared" si="1"/>
        <v>16.400000000000002</v>
      </c>
      <c r="M33" s="128"/>
      <c r="N33" s="56"/>
      <c r="O33" s="48"/>
    </row>
    <row r="34" spans="1:15" s="27" customFormat="1" ht="15">
      <c r="A34" s="3">
        <f>A33+1</f>
        <v>27</v>
      </c>
      <c r="B34" s="74">
        <v>44536</v>
      </c>
      <c r="C34" s="4" t="s">
        <v>104</v>
      </c>
      <c r="D34" s="75" t="s">
        <v>105</v>
      </c>
      <c r="E34" s="4" t="s">
        <v>26</v>
      </c>
      <c r="F34" s="75" t="s">
        <v>31</v>
      </c>
      <c r="G34" s="42">
        <v>135</v>
      </c>
      <c r="H34" s="42">
        <v>2672</v>
      </c>
      <c r="I34" s="42">
        <v>1912</v>
      </c>
      <c r="J34" s="76">
        <v>1</v>
      </c>
      <c r="K34" s="41">
        <f t="shared" si="0"/>
        <v>1912</v>
      </c>
      <c r="L34" s="96">
        <f t="shared" si="1"/>
        <v>534.4</v>
      </c>
      <c r="M34" s="41">
        <f t="shared" si="2"/>
        <v>2446.4</v>
      </c>
      <c r="N34" s="60"/>
      <c r="O34" s="48"/>
    </row>
    <row r="35" spans="1:15" s="27" customFormat="1" ht="15">
      <c r="A35" s="3">
        <f>A34+1</f>
        <v>28</v>
      </c>
      <c r="B35" s="74">
        <v>44536</v>
      </c>
      <c r="C35" s="4" t="s">
        <v>106</v>
      </c>
      <c r="D35" s="75" t="s">
        <v>107</v>
      </c>
      <c r="E35" s="4" t="s">
        <v>26</v>
      </c>
      <c r="F35" s="75" t="s">
        <v>29</v>
      </c>
      <c r="G35" s="42">
        <v>53</v>
      </c>
      <c r="H35" s="42">
        <v>1810</v>
      </c>
      <c r="I35" s="42">
        <v>1060</v>
      </c>
      <c r="J35" s="76">
        <v>1</v>
      </c>
      <c r="K35" s="41">
        <f t="shared" si="0"/>
        <v>1060</v>
      </c>
      <c r="L35" s="96">
        <f t="shared" si="1"/>
        <v>362</v>
      </c>
      <c r="M35" s="41">
        <f t="shared" si="2"/>
        <v>1422</v>
      </c>
      <c r="N35" s="56"/>
      <c r="O35" s="48"/>
    </row>
    <row r="36" spans="1:15" s="27" customFormat="1" ht="15">
      <c r="A36" s="3">
        <f>A35+1</f>
        <v>29</v>
      </c>
      <c r="B36" s="74">
        <v>44537</v>
      </c>
      <c r="C36" s="4" t="s">
        <v>108</v>
      </c>
      <c r="D36" s="75" t="s">
        <v>109</v>
      </c>
      <c r="E36" s="4" t="s">
        <v>26</v>
      </c>
      <c r="F36" s="75" t="s">
        <v>34</v>
      </c>
      <c r="G36" s="42">
        <v>455</v>
      </c>
      <c r="H36" s="42">
        <v>9358.2999999999993</v>
      </c>
      <c r="I36" s="42">
        <v>6960</v>
      </c>
      <c r="J36" s="76">
        <v>1</v>
      </c>
      <c r="K36" s="41">
        <f t="shared" si="0"/>
        <v>6960</v>
      </c>
      <c r="L36" s="96">
        <f t="shared" si="1"/>
        <v>1871.6599999999999</v>
      </c>
      <c r="M36" s="41">
        <f t="shared" si="2"/>
        <v>8831.66</v>
      </c>
      <c r="N36" s="56"/>
      <c r="O36" s="48"/>
    </row>
    <row r="37" spans="1:15" s="27" customFormat="1" ht="15">
      <c r="A37" s="3">
        <f>A36+1</f>
        <v>30</v>
      </c>
      <c r="B37" s="74">
        <v>44537</v>
      </c>
      <c r="C37" s="4" t="s">
        <v>110</v>
      </c>
      <c r="D37" s="75" t="s">
        <v>111</v>
      </c>
      <c r="E37" s="4" t="s">
        <v>26</v>
      </c>
      <c r="F37" s="75" t="s">
        <v>34</v>
      </c>
      <c r="G37" s="42">
        <v>143</v>
      </c>
      <c r="H37" s="42">
        <v>1831.6</v>
      </c>
      <c r="I37" s="42">
        <v>1350</v>
      </c>
      <c r="J37" s="76">
        <v>1</v>
      </c>
      <c r="K37" s="41">
        <f t="shared" si="0"/>
        <v>1350</v>
      </c>
      <c r="L37" s="96">
        <f t="shared" si="1"/>
        <v>366.32</v>
      </c>
      <c r="M37" s="41">
        <f t="shared" si="2"/>
        <v>1716.32</v>
      </c>
      <c r="N37" s="60"/>
      <c r="O37" s="48"/>
    </row>
    <row r="38" spans="1:15" s="27" customFormat="1" ht="15">
      <c r="A38" s="3">
        <f t="shared" si="3"/>
        <v>31</v>
      </c>
      <c r="B38" s="74">
        <v>44537</v>
      </c>
      <c r="C38" s="4" t="s">
        <v>112</v>
      </c>
      <c r="D38" s="75" t="s">
        <v>113</v>
      </c>
      <c r="E38" s="4" t="s">
        <v>26</v>
      </c>
      <c r="F38" s="75" t="s">
        <v>31</v>
      </c>
      <c r="G38" s="42">
        <v>101</v>
      </c>
      <c r="H38" s="42">
        <v>1838.5</v>
      </c>
      <c r="I38" s="42">
        <v>1334</v>
      </c>
      <c r="J38" s="76">
        <v>1</v>
      </c>
      <c r="K38" s="41">
        <f t="shared" si="0"/>
        <v>1334</v>
      </c>
      <c r="L38" s="96">
        <f t="shared" si="1"/>
        <v>367.70000000000005</v>
      </c>
      <c r="M38" s="41">
        <f t="shared" si="2"/>
        <v>1701.7</v>
      </c>
      <c r="N38" s="60"/>
      <c r="O38" s="48"/>
    </row>
    <row r="39" spans="1:15" s="27" customFormat="1" ht="15">
      <c r="A39" s="3">
        <f>A38+1</f>
        <v>32</v>
      </c>
      <c r="B39" s="74">
        <v>44537</v>
      </c>
      <c r="C39" s="4" t="s">
        <v>114</v>
      </c>
      <c r="D39" s="75" t="s">
        <v>115</v>
      </c>
      <c r="E39" s="4" t="s">
        <v>26</v>
      </c>
      <c r="F39" s="75" t="s">
        <v>33</v>
      </c>
      <c r="G39" s="42">
        <v>24</v>
      </c>
      <c r="H39" s="42">
        <v>499</v>
      </c>
      <c r="I39" s="42">
        <v>480</v>
      </c>
      <c r="J39" s="76">
        <v>1</v>
      </c>
      <c r="K39" s="41">
        <f t="shared" si="0"/>
        <v>480</v>
      </c>
      <c r="L39" s="96">
        <f t="shared" si="1"/>
        <v>99.800000000000011</v>
      </c>
      <c r="M39" s="41">
        <f t="shared" si="2"/>
        <v>579.79999999999995</v>
      </c>
      <c r="N39" s="60"/>
      <c r="O39" s="63"/>
    </row>
    <row r="40" spans="1:15" s="27" customFormat="1" ht="15">
      <c r="A40" s="3">
        <f t="shared" si="3"/>
        <v>33</v>
      </c>
      <c r="B40" s="74">
        <v>44537</v>
      </c>
      <c r="C40" s="4" t="s">
        <v>116</v>
      </c>
      <c r="D40" s="75" t="s">
        <v>117</v>
      </c>
      <c r="E40" s="4" t="s">
        <v>26</v>
      </c>
      <c r="F40" s="75" t="s">
        <v>29</v>
      </c>
      <c r="G40" s="42">
        <v>162</v>
      </c>
      <c r="H40" s="42">
        <v>2667.4</v>
      </c>
      <c r="I40" s="42">
        <v>1954</v>
      </c>
      <c r="J40" s="76">
        <v>1</v>
      </c>
      <c r="K40" s="41">
        <f t="shared" si="0"/>
        <v>1954</v>
      </c>
      <c r="L40" s="96">
        <f t="shared" si="1"/>
        <v>533.48</v>
      </c>
      <c r="M40" s="41">
        <f t="shared" si="2"/>
        <v>2487.48</v>
      </c>
      <c r="N40" s="71"/>
      <c r="O40" s="63"/>
    </row>
    <row r="41" spans="1:15" s="27" customFormat="1" ht="15">
      <c r="A41" s="3">
        <f>A40+1</f>
        <v>34</v>
      </c>
      <c r="B41" s="74">
        <v>44538</v>
      </c>
      <c r="C41" s="4" t="s">
        <v>118</v>
      </c>
      <c r="D41" s="75" t="s">
        <v>119</v>
      </c>
      <c r="E41" s="4" t="s">
        <v>26</v>
      </c>
      <c r="F41" s="75" t="s">
        <v>34</v>
      </c>
      <c r="G41" s="42">
        <v>200</v>
      </c>
      <c r="H41" s="42">
        <v>6030</v>
      </c>
      <c r="I41" s="42">
        <v>6000</v>
      </c>
      <c r="J41" s="76">
        <v>1</v>
      </c>
      <c r="K41" s="41">
        <f t="shared" si="0"/>
        <v>6000</v>
      </c>
      <c r="L41" s="96">
        <f t="shared" si="1"/>
        <v>1206</v>
      </c>
      <c r="M41" s="41">
        <f t="shared" si="2"/>
        <v>7206</v>
      </c>
      <c r="N41" s="60"/>
      <c r="O41" s="63"/>
    </row>
    <row r="42" spans="1:15" s="27" customFormat="1" ht="15" customHeight="1">
      <c r="A42" s="3">
        <f>A41+1</f>
        <v>35</v>
      </c>
      <c r="B42" s="74">
        <v>44538</v>
      </c>
      <c r="C42" s="4" t="s">
        <v>120</v>
      </c>
      <c r="D42" s="75" t="s">
        <v>121</v>
      </c>
      <c r="E42" s="4" t="s">
        <v>26</v>
      </c>
      <c r="F42" s="75" t="s">
        <v>87</v>
      </c>
      <c r="G42" s="42">
        <v>15</v>
      </c>
      <c r="H42" s="42">
        <v>375</v>
      </c>
      <c r="I42" s="42">
        <v>300</v>
      </c>
      <c r="J42" s="123" t="s">
        <v>27</v>
      </c>
      <c r="K42" s="126">
        <v>2800</v>
      </c>
      <c r="L42" s="96">
        <f t="shared" si="1"/>
        <v>75</v>
      </c>
      <c r="M42" s="126">
        <f>K42+L42+L43+L44+L45</f>
        <v>3261.2000000000003</v>
      </c>
      <c r="N42" s="60"/>
      <c r="O42" s="48"/>
    </row>
    <row r="43" spans="1:15" s="27" customFormat="1" ht="25.5">
      <c r="A43" s="3">
        <f t="shared" si="3"/>
        <v>36</v>
      </c>
      <c r="B43" s="74">
        <v>44538</v>
      </c>
      <c r="C43" s="4" t="s">
        <v>122</v>
      </c>
      <c r="D43" s="75" t="s">
        <v>123</v>
      </c>
      <c r="E43" s="4" t="s">
        <v>26</v>
      </c>
      <c r="F43" s="75" t="s">
        <v>124</v>
      </c>
      <c r="G43" s="42">
        <v>2</v>
      </c>
      <c r="H43" s="42">
        <v>29</v>
      </c>
      <c r="I43" s="42">
        <v>24</v>
      </c>
      <c r="J43" s="124"/>
      <c r="K43" s="127"/>
      <c r="L43" s="96">
        <f t="shared" si="1"/>
        <v>5.8000000000000007</v>
      </c>
      <c r="M43" s="127"/>
      <c r="N43" s="60"/>
      <c r="O43" s="48"/>
    </row>
    <row r="44" spans="1:15" s="27" customFormat="1" ht="15">
      <c r="A44" s="3">
        <f t="shared" si="3"/>
        <v>37</v>
      </c>
      <c r="B44" s="74">
        <v>44538</v>
      </c>
      <c r="C44" s="4" t="s">
        <v>125</v>
      </c>
      <c r="D44" s="75" t="s">
        <v>126</v>
      </c>
      <c r="E44" s="4" t="s">
        <v>26</v>
      </c>
      <c r="F44" s="75" t="s">
        <v>44</v>
      </c>
      <c r="G44" s="42">
        <v>11</v>
      </c>
      <c r="H44" s="42">
        <v>252</v>
      </c>
      <c r="I44" s="42">
        <v>200</v>
      </c>
      <c r="J44" s="124"/>
      <c r="K44" s="127"/>
      <c r="L44" s="96">
        <f t="shared" si="1"/>
        <v>50.400000000000006</v>
      </c>
      <c r="M44" s="127"/>
      <c r="N44" s="60"/>
      <c r="O44" s="48"/>
    </row>
    <row r="45" spans="1:15" s="27" customFormat="1" ht="25.5">
      <c r="A45" s="3">
        <f t="shared" si="3"/>
        <v>38</v>
      </c>
      <c r="B45" s="74">
        <v>44538</v>
      </c>
      <c r="C45" s="4" t="s">
        <v>127</v>
      </c>
      <c r="D45" s="75" t="s">
        <v>128</v>
      </c>
      <c r="E45" s="4" t="s">
        <v>26</v>
      </c>
      <c r="F45" s="75" t="s">
        <v>29</v>
      </c>
      <c r="G45" s="42">
        <v>76</v>
      </c>
      <c r="H45" s="42">
        <v>1650</v>
      </c>
      <c r="I45" s="42">
        <v>1050</v>
      </c>
      <c r="J45" s="125"/>
      <c r="K45" s="128"/>
      <c r="L45" s="96">
        <f t="shared" si="1"/>
        <v>330</v>
      </c>
      <c r="M45" s="128"/>
      <c r="N45" s="56"/>
      <c r="O45" s="48"/>
    </row>
    <row r="46" spans="1:15" s="27" customFormat="1" ht="15" customHeight="1">
      <c r="A46" s="3">
        <f>A45+1</f>
        <v>39</v>
      </c>
      <c r="B46" s="74">
        <v>44539</v>
      </c>
      <c r="C46" s="4" t="s">
        <v>129</v>
      </c>
      <c r="D46" s="75" t="s">
        <v>130</v>
      </c>
      <c r="E46" s="4" t="s">
        <v>26</v>
      </c>
      <c r="F46" s="75" t="s">
        <v>34</v>
      </c>
      <c r="G46" s="42">
        <v>285</v>
      </c>
      <c r="H46" s="42">
        <v>6000</v>
      </c>
      <c r="I46" s="42">
        <v>4358</v>
      </c>
      <c r="J46" s="76">
        <v>1</v>
      </c>
      <c r="K46" s="41">
        <f t="shared" si="0"/>
        <v>4358</v>
      </c>
      <c r="L46" s="96">
        <f t="shared" si="1"/>
        <v>1200</v>
      </c>
      <c r="M46" s="41">
        <f t="shared" si="2"/>
        <v>5558</v>
      </c>
      <c r="N46" s="60"/>
      <c r="O46" s="48"/>
    </row>
    <row r="47" spans="1:15" s="27" customFormat="1" ht="15" customHeight="1">
      <c r="A47" s="3">
        <f>A46+1</f>
        <v>40</v>
      </c>
      <c r="B47" s="74">
        <v>44539</v>
      </c>
      <c r="C47" s="4" t="s">
        <v>131</v>
      </c>
      <c r="D47" s="75" t="s">
        <v>132</v>
      </c>
      <c r="E47" s="4" t="s">
        <v>26</v>
      </c>
      <c r="F47" s="75" t="s">
        <v>38</v>
      </c>
      <c r="G47" s="42">
        <v>131</v>
      </c>
      <c r="H47" s="42">
        <v>4000</v>
      </c>
      <c r="I47" s="42">
        <v>3600</v>
      </c>
      <c r="J47" s="76">
        <v>1</v>
      </c>
      <c r="K47" s="41">
        <f t="shared" si="0"/>
        <v>3600</v>
      </c>
      <c r="L47" s="96">
        <f t="shared" si="1"/>
        <v>800</v>
      </c>
      <c r="M47" s="41">
        <f t="shared" si="2"/>
        <v>4400</v>
      </c>
      <c r="N47" s="60"/>
      <c r="O47" s="48"/>
    </row>
    <row r="48" spans="1:15" s="27" customFormat="1" ht="15" customHeight="1">
      <c r="A48" s="3">
        <f>A47+1</f>
        <v>41</v>
      </c>
      <c r="B48" s="74">
        <v>44539</v>
      </c>
      <c r="C48" s="4" t="s">
        <v>133</v>
      </c>
      <c r="D48" s="75" t="s">
        <v>134</v>
      </c>
      <c r="E48" s="4" t="s">
        <v>26</v>
      </c>
      <c r="F48" s="75" t="s">
        <v>43</v>
      </c>
      <c r="G48" s="42">
        <v>30</v>
      </c>
      <c r="H48" s="42">
        <v>917.4</v>
      </c>
      <c r="I48" s="42">
        <v>600</v>
      </c>
      <c r="J48" s="123" t="s">
        <v>27</v>
      </c>
      <c r="K48" s="126">
        <v>2800</v>
      </c>
      <c r="L48" s="96">
        <f t="shared" si="1"/>
        <v>183.48000000000002</v>
      </c>
      <c r="M48" s="126">
        <f>K48+L48+L49</f>
        <v>3324.48</v>
      </c>
      <c r="N48" s="61"/>
      <c r="O48" s="63"/>
    </row>
    <row r="49" spans="1:15" s="27" customFormat="1" ht="15" customHeight="1">
      <c r="A49" s="3">
        <f>A48+1</f>
        <v>42</v>
      </c>
      <c r="B49" s="74">
        <v>44539</v>
      </c>
      <c r="C49" s="4" t="s">
        <v>135</v>
      </c>
      <c r="D49" s="75" t="s">
        <v>136</v>
      </c>
      <c r="E49" s="4" t="s">
        <v>26</v>
      </c>
      <c r="F49" s="75" t="s">
        <v>31</v>
      </c>
      <c r="G49" s="42">
        <v>87</v>
      </c>
      <c r="H49" s="42">
        <v>1705</v>
      </c>
      <c r="I49" s="42">
        <v>1266</v>
      </c>
      <c r="J49" s="125"/>
      <c r="K49" s="128"/>
      <c r="L49" s="96">
        <f t="shared" si="1"/>
        <v>341</v>
      </c>
      <c r="M49" s="128"/>
      <c r="N49" s="61"/>
      <c r="O49" s="63"/>
    </row>
    <row r="50" spans="1:15" s="27" customFormat="1" ht="15" customHeight="1">
      <c r="A50" s="3">
        <f>A49+1</f>
        <v>43</v>
      </c>
      <c r="B50" s="74">
        <v>44539</v>
      </c>
      <c r="C50" s="4" t="s">
        <v>137</v>
      </c>
      <c r="D50" s="75" t="s">
        <v>138</v>
      </c>
      <c r="E50" s="4" t="s">
        <v>26</v>
      </c>
      <c r="F50" s="75" t="s">
        <v>35</v>
      </c>
      <c r="G50" s="42">
        <v>2</v>
      </c>
      <c r="H50" s="42">
        <v>38.1</v>
      </c>
      <c r="I50" s="42">
        <v>40</v>
      </c>
      <c r="J50" s="123" t="s">
        <v>27</v>
      </c>
      <c r="K50" s="126">
        <v>2200</v>
      </c>
      <c r="L50" s="96">
        <f t="shared" ref="L50:L90" si="4">H50*0.2</f>
        <v>7.620000000000001</v>
      </c>
      <c r="M50" s="126">
        <f>K50+L50+L51+L52</f>
        <v>2518.44</v>
      </c>
      <c r="N50" s="61"/>
      <c r="O50" s="63"/>
    </row>
    <row r="51" spans="1:15" s="27" customFormat="1" ht="15" customHeight="1">
      <c r="A51" s="3">
        <f t="shared" si="3"/>
        <v>44</v>
      </c>
      <c r="B51" s="74">
        <v>44539</v>
      </c>
      <c r="C51" s="4" t="s">
        <v>139</v>
      </c>
      <c r="D51" s="75" t="s">
        <v>140</v>
      </c>
      <c r="E51" s="4" t="s">
        <v>26</v>
      </c>
      <c r="F51" s="75" t="s">
        <v>46</v>
      </c>
      <c r="G51" s="42">
        <v>5</v>
      </c>
      <c r="H51" s="42">
        <v>34.1</v>
      </c>
      <c r="I51" s="42">
        <v>30</v>
      </c>
      <c r="J51" s="124"/>
      <c r="K51" s="127"/>
      <c r="L51" s="96">
        <f t="shared" si="4"/>
        <v>6.82</v>
      </c>
      <c r="M51" s="127"/>
      <c r="N51" s="60"/>
      <c r="O51" s="48"/>
    </row>
    <row r="52" spans="1:15" s="27" customFormat="1" ht="15" customHeight="1">
      <c r="A52" s="3">
        <f t="shared" si="3"/>
        <v>45</v>
      </c>
      <c r="B52" s="74">
        <v>44539</v>
      </c>
      <c r="C52" s="4" t="s">
        <v>141</v>
      </c>
      <c r="D52" s="75" t="s">
        <v>142</v>
      </c>
      <c r="E52" s="4" t="s">
        <v>26</v>
      </c>
      <c r="F52" s="75" t="s">
        <v>37</v>
      </c>
      <c r="G52" s="42">
        <v>50</v>
      </c>
      <c r="H52" s="42">
        <v>1520</v>
      </c>
      <c r="I52" s="42">
        <v>1500</v>
      </c>
      <c r="J52" s="125"/>
      <c r="K52" s="128"/>
      <c r="L52" s="96">
        <f t="shared" si="4"/>
        <v>304</v>
      </c>
      <c r="M52" s="128"/>
      <c r="N52" s="60"/>
      <c r="O52" s="63"/>
    </row>
    <row r="53" spans="1:15" s="27" customFormat="1" ht="25.5">
      <c r="A53" s="3">
        <f>A52+1</f>
        <v>46</v>
      </c>
      <c r="B53" s="74">
        <v>44540</v>
      </c>
      <c r="C53" s="4" t="s">
        <v>143</v>
      </c>
      <c r="D53" s="75" t="s">
        <v>144</v>
      </c>
      <c r="E53" s="4" t="s">
        <v>26</v>
      </c>
      <c r="F53" s="75" t="s">
        <v>29</v>
      </c>
      <c r="G53" s="42">
        <v>128</v>
      </c>
      <c r="H53" s="42">
        <v>2409</v>
      </c>
      <c r="I53" s="42">
        <v>1860</v>
      </c>
      <c r="J53" s="76">
        <v>1</v>
      </c>
      <c r="K53" s="41">
        <f t="shared" ref="K53:K83" si="5">I53*J53</f>
        <v>1860</v>
      </c>
      <c r="L53" s="96">
        <f t="shared" si="4"/>
        <v>481.8</v>
      </c>
      <c r="M53" s="41">
        <f t="shared" ref="M53:M83" si="6">K53+L53</f>
        <v>2341.8000000000002</v>
      </c>
      <c r="N53" s="60"/>
      <c r="O53" s="63"/>
    </row>
    <row r="54" spans="1:15" s="27" customFormat="1" ht="15">
      <c r="A54" s="3">
        <f>A53+1</f>
        <v>47</v>
      </c>
      <c r="B54" s="74">
        <v>44540</v>
      </c>
      <c r="C54" s="4" t="s">
        <v>145</v>
      </c>
      <c r="D54" s="75" t="s">
        <v>146</v>
      </c>
      <c r="E54" s="4" t="s">
        <v>26</v>
      </c>
      <c r="F54" s="75" t="s">
        <v>34</v>
      </c>
      <c r="G54" s="42">
        <v>441</v>
      </c>
      <c r="H54" s="42">
        <v>8057.5</v>
      </c>
      <c r="I54" s="42">
        <v>5566</v>
      </c>
      <c r="J54" s="76">
        <v>1</v>
      </c>
      <c r="K54" s="41">
        <f t="shared" si="5"/>
        <v>5566</v>
      </c>
      <c r="L54" s="96">
        <f t="shared" si="4"/>
        <v>1611.5</v>
      </c>
      <c r="M54" s="41">
        <f t="shared" si="6"/>
        <v>7177.5</v>
      </c>
      <c r="N54" s="60"/>
      <c r="O54" s="63"/>
    </row>
    <row r="55" spans="1:15" s="27" customFormat="1" ht="25.5">
      <c r="A55" s="3">
        <v>48</v>
      </c>
      <c r="B55" s="74">
        <v>44540</v>
      </c>
      <c r="C55" s="4" t="s">
        <v>147</v>
      </c>
      <c r="D55" s="75" t="s">
        <v>148</v>
      </c>
      <c r="E55" s="4" t="s">
        <v>26</v>
      </c>
      <c r="F55" s="75" t="s">
        <v>149</v>
      </c>
      <c r="G55" s="42">
        <v>17</v>
      </c>
      <c r="H55" s="42">
        <v>516.79999999999995</v>
      </c>
      <c r="I55" s="42">
        <v>510</v>
      </c>
      <c r="J55" s="123" t="s">
        <v>27</v>
      </c>
      <c r="K55" s="126">
        <v>2800</v>
      </c>
      <c r="L55" s="96">
        <f t="shared" si="4"/>
        <v>103.36</v>
      </c>
      <c r="M55" s="126">
        <f>K55+L55+L56+L57</f>
        <v>3276.86</v>
      </c>
      <c r="N55" s="56"/>
      <c r="O55" s="48"/>
    </row>
    <row r="56" spans="1:15" s="27" customFormat="1" ht="15">
      <c r="A56" s="3">
        <f>A55+1</f>
        <v>49</v>
      </c>
      <c r="B56" s="74">
        <v>44540</v>
      </c>
      <c r="C56" s="4" t="s">
        <v>150</v>
      </c>
      <c r="D56" s="75" t="s">
        <v>151</v>
      </c>
      <c r="E56" s="4" t="s">
        <v>26</v>
      </c>
      <c r="F56" s="75" t="s">
        <v>152</v>
      </c>
      <c r="G56" s="42">
        <v>66</v>
      </c>
      <c r="H56" s="42">
        <v>1846.5</v>
      </c>
      <c r="I56" s="42">
        <v>1320</v>
      </c>
      <c r="J56" s="124"/>
      <c r="K56" s="127"/>
      <c r="L56" s="96">
        <f t="shared" si="4"/>
        <v>369.3</v>
      </c>
      <c r="M56" s="127"/>
      <c r="N56" s="56"/>
      <c r="O56" s="48"/>
    </row>
    <row r="57" spans="1:15" s="27" customFormat="1" ht="25.5">
      <c r="A57" s="3">
        <f>A56+1</f>
        <v>50</v>
      </c>
      <c r="B57" s="74">
        <v>44540</v>
      </c>
      <c r="C57" s="4" t="s">
        <v>153</v>
      </c>
      <c r="D57" s="75" t="s">
        <v>154</v>
      </c>
      <c r="E57" s="4" t="s">
        <v>26</v>
      </c>
      <c r="F57" s="75" t="s">
        <v>32</v>
      </c>
      <c r="G57" s="42">
        <v>3</v>
      </c>
      <c r="H57" s="42">
        <v>21</v>
      </c>
      <c r="I57" s="42">
        <v>15</v>
      </c>
      <c r="J57" s="125"/>
      <c r="K57" s="128"/>
      <c r="L57" s="96">
        <f t="shared" si="4"/>
        <v>4.2</v>
      </c>
      <c r="M57" s="128"/>
      <c r="N57" s="60"/>
      <c r="O57" s="48"/>
    </row>
    <row r="58" spans="1:15" s="27" customFormat="1" ht="15">
      <c r="A58" s="3">
        <v>51</v>
      </c>
      <c r="B58" s="74">
        <v>44540</v>
      </c>
      <c r="C58" s="4" t="s">
        <v>155</v>
      </c>
      <c r="D58" s="75" t="s">
        <v>156</v>
      </c>
      <c r="E58" s="4" t="s">
        <v>26</v>
      </c>
      <c r="F58" s="75" t="s">
        <v>34</v>
      </c>
      <c r="G58" s="42">
        <v>269</v>
      </c>
      <c r="H58" s="42">
        <v>4838.2</v>
      </c>
      <c r="I58" s="42">
        <v>3663</v>
      </c>
      <c r="J58" s="76">
        <v>1</v>
      </c>
      <c r="K58" s="41">
        <f t="shared" si="5"/>
        <v>3663</v>
      </c>
      <c r="L58" s="96">
        <f t="shared" si="4"/>
        <v>967.64</v>
      </c>
      <c r="M58" s="41">
        <f t="shared" si="6"/>
        <v>4630.6400000000003</v>
      </c>
      <c r="N58" s="60"/>
      <c r="O58" s="48"/>
    </row>
    <row r="59" spans="1:15" s="27" customFormat="1" ht="28.5" customHeight="1">
      <c r="A59" s="3">
        <v>52</v>
      </c>
      <c r="B59" s="74">
        <v>44541</v>
      </c>
      <c r="C59" s="4" t="s">
        <v>157</v>
      </c>
      <c r="D59" s="75" t="s">
        <v>158</v>
      </c>
      <c r="E59" s="4" t="s">
        <v>26</v>
      </c>
      <c r="F59" s="75" t="s">
        <v>31</v>
      </c>
      <c r="G59" s="42">
        <v>348</v>
      </c>
      <c r="H59" s="42">
        <v>6440</v>
      </c>
      <c r="I59" s="42">
        <v>4728</v>
      </c>
      <c r="J59" s="76">
        <v>1</v>
      </c>
      <c r="K59" s="41">
        <f t="shared" si="5"/>
        <v>4728</v>
      </c>
      <c r="L59" s="96">
        <f t="shared" si="4"/>
        <v>1288</v>
      </c>
      <c r="M59" s="41">
        <f t="shared" si="6"/>
        <v>6016</v>
      </c>
      <c r="N59" s="60"/>
      <c r="O59" s="48"/>
    </row>
    <row r="60" spans="1:15" s="27" customFormat="1" ht="15" customHeight="1">
      <c r="A60" s="3">
        <f>A59+1</f>
        <v>53</v>
      </c>
      <c r="B60" s="74">
        <v>44541</v>
      </c>
      <c r="C60" s="4" t="s">
        <v>159</v>
      </c>
      <c r="D60" s="75" t="s">
        <v>160</v>
      </c>
      <c r="E60" s="4" t="s">
        <v>26</v>
      </c>
      <c r="F60" s="75" t="s">
        <v>34</v>
      </c>
      <c r="G60" s="42">
        <v>499</v>
      </c>
      <c r="H60" s="42">
        <v>9446</v>
      </c>
      <c r="I60" s="42">
        <v>6992</v>
      </c>
      <c r="J60" s="76">
        <v>1</v>
      </c>
      <c r="K60" s="41">
        <f t="shared" si="5"/>
        <v>6992</v>
      </c>
      <c r="L60" s="96">
        <f t="shared" si="4"/>
        <v>1889.2</v>
      </c>
      <c r="M60" s="41">
        <f t="shared" si="6"/>
        <v>8881.2000000000007</v>
      </c>
      <c r="N60" s="71"/>
      <c r="O60" s="63"/>
    </row>
    <row r="61" spans="1:15" s="27" customFormat="1" ht="15" customHeight="1">
      <c r="A61" s="3">
        <f>A60+1</f>
        <v>54</v>
      </c>
      <c r="B61" s="74">
        <v>44541</v>
      </c>
      <c r="C61" s="4" t="s">
        <v>161</v>
      </c>
      <c r="D61" s="75" t="s">
        <v>162</v>
      </c>
      <c r="E61" s="4" t="s">
        <v>26</v>
      </c>
      <c r="F61" s="75" t="s">
        <v>34</v>
      </c>
      <c r="G61" s="42">
        <v>305</v>
      </c>
      <c r="H61" s="42">
        <v>6208</v>
      </c>
      <c r="I61" s="42">
        <v>4555</v>
      </c>
      <c r="J61" s="76">
        <v>1</v>
      </c>
      <c r="K61" s="41">
        <f t="shared" si="5"/>
        <v>4555</v>
      </c>
      <c r="L61" s="96">
        <f t="shared" si="4"/>
        <v>1241.6000000000001</v>
      </c>
      <c r="M61" s="41">
        <f t="shared" si="6"/>
        <v>5796.6</v>
      </c>
      <c r="N61" s="71"/>
      <c r="O61" s="63"/>
    </row>
    <row r="62" spans="1:15" s="27" customFormat="1" ht="25.5">
      <c r="A62" s="3">
        <f>A61+1</f>
        <v>55</v>
      </c>
      <c r="B62" s="74">
        <v>44543</v>
      </c>
      <c r="C62" s="4" t="s">
        <v>163</v>
      </c>
      <c r="D62" s="75" t="s">
        <v>164</v>
      </c>
      <c r="E62" s="4" t="s">
        <v>26</v>
      </c>
      <c r="F62" s="75" t="s">
        <v>34</v>
      </c>
      <c r="G62" s="42">
        <v>376</v>
      </c>
      <c r="H62" s="42">
        <v>7040</v>
      </c>
      <c r="I62" s="42">
        <v>5274</v>
      </c>
      <c r="J62" s="76">
        <v>1</v>
      </c>
      <c r="K62" s="41">
        <f t="shared" si="5"/>
        <v>5274</v>
      </c>
      <c r="L62" s="96">
        <f t="shared" si="4"/>
        <v>1408</v>
      </c>
      <c r="M62" s="41">
        <f t="shared" si="6"/>
        <v>6682</v>
      </c>
      <c r="N62" s="60"/>
      <c r="O62" s="48"/>
    </row>
    <row r="63" spans="1:15" s="27" customFormat="1" ht="15">
      <c r="A63" s="3">
        <f>A62+1</f>
        <v>56</v>
      </c>
      <c r="B63" s="74">
        <v>44543</v>
      </c>
      <c r="C63" s="4" t="s">
        <v>165</v>
      </c>
      <c r="D63" s="75" t="s">
        <v>166</v>
      </c>
      <c r="E63" s="4" t="s">
        <v>26</v>
      </c>
      <c r="F63" s="75" t="s">
        <v>34</v>
      </c>
      <c r="G63" s="42">
        <v>138</v>
      </c>
      <c r="H63" s="42">
        <v>4020</v>
      </c>
      <c r="I63" s="42">
        <v>3694</v>
      </c>
      <c r="J63" s="76">
        <v>1</v>
      </c>
      <c r="K63" s="41">
        <f t="shared" si="5"/>
        <v>3694</v>
      </c>
      <c r="L63" s="96">
        <f t="shared" si="4"/>
        <v>804</v>
      </c>
      <c r="M63" s="41">
        <f t="shared" si="6"/>
        <v>4498</v>
      </c>
      <c r="N63" s="56"/>
      <c r="O63" s="48"/>
    </row>
    <row r="64" spans="1:15" s="27" customFormat="1" ht="15">
      <c r="A64" s="3">
        <f>A63+1</f>
        <v>57</v>
      </c>
      <c r="B64" s="74">
        <v>44544</v>
      </c>
      <c r="C64" s="4" t="s">
        <v>167</v>
      </c>
      <c r="D64" s="75" t="s">
        <v>168</v>
      </c>
      <c r="E64" s="4" t="s">
        <v>26</v>
      </c>
      <c r="F64" s="75" t="s">
        <v>34</v>
      </c>
      <c r="G64" s="42">
        <v>102</v>
      </c>
      <c r="H64" s="42">
        <v>1952.7</v>
      </c>
      <c r="I64" s="42">
        <v>1502</v>
      </c>
      <c r="J64" s="76">
        <v>1</v>
      </c>
      <c r="K64" s="41">
        <f t="shared" si="5"/>
        <v>1502</v>
      </c>
      <c r="L64" s="96">
        <f t="shared" si="4"/>
        <v>390.54</v>
      </c>
      <c r="M64" s="41">
        <f t="shared" si="6"/>
        <v>1892.54</v>
      </c>
      <c r="N64" s="60"/>
      <c r="O64" s="48"/>
    </row>
    <row r="65" spans="1:15" s="27" customFormat="1" ht="15">
      <c r="A65" s="3">
        <f t="shared" ref="A65:A104" si="7">A64+1</f>
        <v>58</v>
      </c>
      <c r="B65" s="74">
        <v>44544</v>
      </c>
      <c r="C65" s="4" t="s">
        <v>169</v>
      </c>
      <c r="D65" s="75" t="s">
        <v>170</v>
      </c>
      <c r="E65" s="4" t="s">
        <v>26</v>
      </c>
      <c r="F65" s="75" t="s">
        <v>31</v>
      </c>
      <c r="G65" s="42">
        <v>108</v>
      </c>
      <c r="H65" s="42">
        <v>2150.9</v>
      </c>
      <c r="I65" s="42">
        <v>1500</v>
      </c>
      <c r="J65" s="76">
        <v>1</v>
      </c>
      <c r="K65" s="41">
        <f t="shared" si="5"/>
        <v>1500</v>
      </c>
      <c r="L65" s="96">
        <f t="shared" si="4"/>
        <v>430.18000000000006</v>
      </c>
      <c r="M65" s="41">
        <f t="shared" si="6"/>
        <v>1930.18</v>
      </c>
      <c r="N65" s="60"/>
      <c r="O65" s="48"/>
    </row>
    <row r="66" spans="1:15" s="27" customFormat="1" ht="25.5">
      <c r="A66" s="5">
        <f>A65+1</f>
        <v>59</v>
      </c>
      <c r="B66" s="82">
        <v>44544</v>
      </c>
      <c r="C66" s="83" t="s">
        <v>171</v>
      </c>
      <c r="D66" s="84" t="s">
        <v>172</v>
      </c>
      <c r="E66" s="83" t="s">
        <v>26</v>
      </c>
      <c r="F66" s="84" t="s">
        <v>29</v>
      </c>
      <c r="G66" s="43">
        <v>215</v>
      </c>
      <c r="H66" s="43">
        <v>3537</v>
      </c>
      <c r="I66" s="43">
        <v>2600</v>
      </c>
      <c r="J66" s="85">
        <v>1</v>
      </c>
      <c r="K66" s="44">
        <f t="shared" si="5"/>
        <v>2600</v>
      </c>
      <c r="L66" s="99">
        <f t="shared" si="4"/>
        <v>707.40000000000009</v>
      </c>
      <c r="M66" s="44">
        <f t="shared" si="6"/>
        <v>3307.4</v>
      </c>
      <c r="N66" s="60"/>
      <c r="O66" s="48"/>
    </row>
    <row r="67" spans="1:15" s="27" customFormat="1" ht="15" customHeight="1">
      <c r="A67" s="5">
        <f t="shared" si="7"/>
        <v>60</v>
      </c>
      <c r="B67" s="82">
        <v>44544</v>
      </c>
      <c r="C67" s="83" t="s">
        <v>173</v>
      </c>
      <c r="D67" s="84" t="s">
        <v>174</v>
      </c>
      <c r="E67" s="83" t="s">
        <v>26</v>
      </c>
      <c r="F67" s="84" t="s">
        <v>39</v>
      </c>
      <c r="G67" s="43">
        <v>7</v>
      </c>
      <c r="H67" s="43">
        <v>54.8</v>
      </c>
      <c r="I67" s="43">
        <v>47</v>
      </c>
      <c r="J67" s="85">
        <v>1</v>
      </c>
      <c r="K67" s="44">
        <f t="shared" si="5"/>
        <v>47</v>
      </c>
      <c r="L67" s="99">
        <f t="shared" si="4"/>
        <v>10.96</v>
      </c>
      <c r="M67" s="44">
        <f t="shared" si="6"/>
        <v>57.96</v>
      </c>
      <c r="N67" s="60"/>
      <c r="O67" s="48"/>
    </row>
    <row r="68" spans="1:15" s="27" customFormat="1" ht="15">
      <c r="A68" s="3">
        <f>A67+1</f>
        <v>61</v>
      </c>
      <c r="B68" s="74">
        <v>44544</v>
      </c>
      <c r="C68" s="4" t="s">
        <v>175</v>
      </c>
      <c r="D68" s="75" t="s">
        <v>176</v>
      </c>
      <c r="E68" s="4" t="s">
        <v>26</v>
      </c>
      <c r="F68" s="75" t="s">
        <v>38</v>
      </c>
      <c r="G68" s="42">
        <v>5</v>
      </c>
      <c r="H68" s="42">
        <v>113.4</v>
      </c>
      <c r="I68" s="42">
        <v>100</v>
      </c>
      <c r="J68" s="123" t="s">
        <v>27</v>
      </c>
      <c r="K68" s="126">
        <v>2200</v>
      </c>
      <c r="L68" s="96">
        <f t="shared" si="4"/>
        <v>22.680000000000003</v>
      </c>
      <c r="M68" s="126">
        <f>K68+L68+L69</f>
        <v>2440.7599999999998</v>
      </c>
      <c r="N68" s="60"/>
      <c r="O68" s="48"/>
    </row>
    <row r="69" spans="1:15" s="27" customFormat="1" ht="15">
      <c r="A69" s="3">
        <f t="shared" si="7"/>
        <v>62</v>
      </c>
      <c r="B69" s="74">
        <v>44544</v>
      </c>
      <c r="C69" s="4" t="s">
        <v>177</v>
      </c>
      <c r="D69" s="75" t="s">
        <v>178</v>
      </c>
      <c r="E69" s="4" t="s">
        <v>26</v>
      </c>
      <c r="F69" s="75" t="s">
        <v>28</v>
      </c>
      <c r="G69" s="42">
        <v>42</v>
      </c>
      <c r="H69" s="42">
        <v>1090.4000000000001</v>
      </c>
      <c r="I69" s="42">
        <v>840</v>
      </c>
      <c r="J69" s="125"/>
      <c r="K69" s="128"/>
      <c r="L69" s="96">
        <f t="shared" si="4"/>
        <v>218.08000000000004</v>
      </c>
      <c r="M69" s="128"/>
      <c r="N69" s="60"/>
      <c r="O69" s="48"/>
    </row>
    <row r="70" spans="1:15" s="27" customFormat="1" ht="15">
      <c r="A70" s="3">
        <f>A69+1</f>
        <v>63</v>
      </c>
      <c r="B70" s="74">
        <v>44544</v>
      </c>
      <c r="C70" s="4" t="s">
        <v>179</v>
      </c>
      <c r="D70" s="75" t="s">
        <v>180</v>
      </c>
      <c r="E70" s="4" t="s">
        <v>26</v>
      </c>
      <c r="F70" s="75" t="s">
        <v>30</v>
      </c>
      <c r="G70" s="42">
        <v>1</v>
      </c>
      <c r="H70" s="42">
        <v>4.7</v>
      </c>
      <c r="I70" s="42">
        <v>4</v>
      </c>
      <c r="J70" s="123" t="s">
        <v>27</v>
      </c>
      <c r="K70" s="126">
        <v>2200</v>
      </c>
      <c r="L70" s="96">
        <f t="shared" si="4"/>
        <v>0.94000000000000006</v>
      </c>
      <c r="M70" s="126">
        <f>K70+L70+L71+L72+L73+L74</f>
        <v>2520.1999999999998</v>
      </c>
      <c r="N70" s="56"/>
      <c r="O70" s="48"/>
    </row>
    <row r="71" spans="1:15" s="27" customFormat="1" ht="15">
      <c r="A71" s="3">
        <f t="shared" si="7"/>
        <v>64</v>
      </c>
      <c r="B71" s="74">
        <v>44544</v>
      </c>
      <c r="C71" s="4" t="s">
        <v>181</v>
      </c>
      <c r="D71" s="75" t="s">
        <v>182</v>
      </c>
      <c r="E71" s="4" t="s">
        <v>26</v>
      </c>
      <c r="F71" s="75" t="s">
        <v>32</v>
      </c>
      <c r="G71" s="42">
        <v>2</v>
      </c>
      <c r="H71" s="42">
        <v>3.2</v>
      </c>
      <c r="I71" s="42">
        <v>3</v>
      </c>
      <c r="J71" s="124"/>
      <c r="K71" s="127"/>
      <c r="L71" s="96">
        <f t="shared" si="4"/>
        <v>0.64000000000000012</v>
      </c>
      <c r="M71" s="127"/>
      <c r="N71" s="56"/>
      <c r="O71" s="48"/>
    </row>
    <row r="72" spans="1:15" s="27" customFormat="1" ht="15">
      <c r="A72" s="3">
        <f t="shared" si="7"/>
        <v>65</v>
      </c>
      <c r="B72" s="74">
        <v>44544</v>
      </c>
      <c r="C72" s="4" t="s">
        <v>183</v>
      </c>
      <c r="D72" s="75" t="s">
        <v>184</v>
      </c>
      <c r="E72" s="4" t="s">
        <v>26</v>
      </c>
      <c r="F72" s="75" t="s">
        <v>185</v>
      </c>
      <c r="G72" s="42">
        <v>30</v>
      </c>
      <c r="H72" s="42">
        <v>904.5</v>
      </c>
      <c r="I72" s="42">
        <v>900</v>
      </c>
      <c r="J72" s="124"/>
      <c r="K72" s="127"/>
      <c r="L72" s="96">
        <f t="shared" si="4"/>
        <v>180.9</v>
      </c>
      <c r="M72" s="127"/>
      <c r="N72" s="56"/>
      <c r="O72" s="48"/>
    </row>
    <row r="73" spans="1:15" s="27" customFormat="1" ht="15">
      <c r="A73" s="3">
        <f t="shared" si="7"/>
        <v>66</v>
      </c>
      <c r="B73" s="74">
        <v>44544</v>
      </c>
      <c r="C73" s="4" t="s">
        <v>186</v>
      </c>
      <c r="D73" s="75" t="s">
        <v>187</v>
      </c>
      <c r="E73" s="4" t="s">
        <v>26</v>
      </c>
      <c r="F73" s="75" t="s">
        <v>185</v>
      </c>
      <c r="G73" s="42">
        <v>7</v>
      </c>
      <c r="H73" s="42">
        <v>80.599999999999994</v>
      </c>
      <c r="I73" s="42">
        <v>62</v>
      </c>
      <c r="J73" s="124"/>
      <c r="K73" s="127"/>
      <c r="L73" s="96">
        <f t="shared" si="4"/>
        <v>16.12</v>
      </c>
      <c r="M73" s="127"/>
      <c r="N73" s="56"/>
      <c r="O73" s="48"/>
    </row>
    <row r="74" spans="1:15" s="27" customFormat="1" ht="15">
      <c r="A74" s="3">
        <f t="shared" si="7"/>
        <v>67</v>
      </c>
      <c r="B74" s="74">
        <v>44544</v>
      </c>
      <c r="C74" s="4" t="s">
        <v>188</v>
      </c>
      <c r="D74" s="75" t="s">
        <v>189</v>
      </c>
      <c r="E74" s="4" t="s">
        <v>26</v>
      </c>
      <c r="F74" s="75" t="s">
        <v>29</v>
      </c>
      <c r="G74" s="42">
        <v>32</v>
      </c>
      <c r="H74" s="42">
        <v>608</v>
      </c>
      <c r="I74" s="42">
        <v>408</v>
      </c>
      <c r="J74" s="125"/>
      <c r="K74" s="128"/>
      <c r="L74" s="96">
        <f t="shared" si="4"/>
        <v>121.60000000000001</v>
      </c>
      <c r="M74" s="128"/>
      <c r="N74" s="60"/>
      <c r="O74" s="48"/>
    </row>
    <row r="75" spans="1:15" s="27" customFormat="1" ht="15">
      <c r="A75" s="3">
        <f>A74+1</f>
        <v>68</v>
      </c>
      <c r="B75" s="74">
        <v>44545</v>
      </c>
      <c r="C75" s="4" t="s">
        <v>190</v>
      </c>
      <c r="D75" s="75" t="s">
        <v>191</v>
      </c>
      <c r="E75" s="4" t="s">
        <v>26</v>
      </c>
      <c r="F75" s="75" t="s">
        <v>47</v>
      </c>
      <c r="G75" s="42">
        <v>14</v>
      </c>
      <c r="H75" s="42">
        <v>415</v>
      </c>
      <c r="I75" s="42">
        <v>360</v>
      </c>
      <c r="J75" s="123" t="s">
        <v>27</v>
      </c>
      <c r="K75" s="126">
        <v>3200</v>
      </c>
      <c r="L75" s="96">
        <f t="shared" si="4"/>
        <v>83</v>
      </c>
      <c r="M75" s="126">
        <f>K75+L75+L76+L77</f>
        <v>3598.4</v>
      </c>
      <c r="N75" s="61"/>
      <c r="O75" s="63"/>
    </row>
    <row r="76" spans="1:15" s="27" customFormat="1" ht="15">
      <c r="A76" s="3">
        <f t="shared" si="7"/>
        <v>69</v>
      </c>
      <c r="B76" s="74">
        <v>44545</v>
      </c>
      <c r="C76" s="4" t="s">
        <v>192</v>
      </c>
      <c r="D76" s="75" t="s">
        <v>193</v>
      </c>
      <c r="E76" s="4" t="s">
        <v>26</v>
      </c>
      <c r="F76" s="75" t="s">
        <v>194</v>
      </c>
      <c r="G76" s="42">
        <v>50</v>
      </c>
      <c r="H76" s="42">
        <v>1485</v>
      </c>
      <c r="I76" s="42">
        <v>1000</v>
      </c>
      <c r="J76" s="124"/>
      <c r="K76" s="127"/>
      <c r="L76" s="96">
        <f t="shared" si="4"/>
        <v>297</v>
      </c>
      <c r="M76" s="127"/>
      <c r="N76" s="60"/>
      <c r="O76" s="48"/>
    </row>
    <row r="77" spans="1:15" s="27" customFormat="1" ht="15">
      <c r="A77" s="3">
        <f t="shared" si="7"/>
        <v>70</v>
      </c>
      <c r="B77" s="74">
        <v>44545</v>
      </c>
      <c r="C77" s="4" t="s">
        <v>195</v>
      </c>
      <c r="D77" s="75" t="s">
        <v>196</v>
      </c>
      <c r="E77" s="4" t="s">
        <v>26</v>
      </c>
      <c r="F77" s="75" t="s">
        <v>38</v>
      </c>
      <c r="G77" s="42">
        <v>4</v>
      </c>
      <c r="H77" s="42">
        <v>92</v>
      </c>
      <c r="I77" s="42">
        <v>80</v>
      </c>
      <c r="J77" s="125"/>
      <c r="K77" s="128"/>
      <c r="L77" s="96">
        <f t="shared" si="4"/>
        <v>18.400000000000002</v>
      </c>
      <c r="M77" s="128"/>
      <c r="N77" s="60"/>
      <c r="O77" s="48"/>
    </row>
    <row r="78" spans="1:15" s="27" customFormat="1" ht="15">
      <c r="A78" s="3">
        <f>A77+1</f>
        <v>71</v>
      </c>
      <c r="B78" s="74">
        <v>44545</v>
      </c>
      <c r="C78" s="4" t="s">
        <v>197</v>
      </c>
      <c r="D78" s="75" t="s">
        <v>198</v>
      </c>
      <c r="E78" s="4" t="s">
        <v>26</v>
      </c>
      <c r="F78" s="75" t="s">
        <v>33</v>
      </c>
      <c r="G78" s="42">
        <v>28</v>
      </c>
      <c r="H78" s="42">
        <v>754.5</v>
      </c>
      <c r="I78" s="42">
        <v>560</v>
      </c>
      <c r="J78" s="123" t="s">
        <v>27</v>
      </c>
      <c r="K78" s="126">
        <v>2200</v>
      </c>
      <c r="L78" s="96">
        <f t="shared" si="4"/>
        <v>150.9</v>
      </c>
      <c r="M78" s="126">
        <f>K78+L78+L79+L80</f>
        <v>2524.48</v>
      </c>
      <c r="N78" s="60"/>
      <c r="O78" s="48"/>
    </row>
    <row r="79" spans="1:15" s="27" customFormat="1" ht="15">
      <c r="A79" s="3">
        <f t="shared" si="7"/>
        <v>72</v>
      </c>
      <c r="B79" s="74">
        <v>44545</v>
      </c>
      <c r="C79" s="4" t="s">
        <v>199</v>
      </c>
      <c r="D79" s="75" t="s">
        <v>200</v>
      </c>
      <c r="E79" s="4" t="s">
        <v>26</v>
      </c>
      <c r="F79" s="75" t="s">
        <v>33</v>
      </c>
      <c r="G79" s="42">
        <v>30</v>
      </c>
      <c r="H79" s="42">
        <v>807</v>
      </c>
      <c r="I79" s="42">
        <v>600</v>
      </c>
      <c r="J79" s="124"/>
      <c r="K79" s="127"/>
      <c r="L79" s="96">
        <f t="shared" si="4"/>
        <v>161.4</v>
      </c>
      <c r="M79" s="127"/>
      <c r="N79" s="60"/>
      <c r="O79" s="48"/>
    </row>
    <row r="80" spans="1:15" s="27" customFormat="1" ht="15">
      <c r="A80" s="3">
        <f t="shared" si="7"/>
        <v>73</v>
      </c>
      <c r="B80" s="74">
        <v>44545</v>
      </c>
      <c r="C80" s="4" t="s">
        <v>201</v>
      </c>
      <c r="D80" s="75" t="s">
        <v>202</v>
      </c>
      <c r="E80" s="4" t="s">
        <v>26</v>
      </c>
      <c r="F80" s="75" t="s">
        <v>31</v>
      </c>
      <c r="G80" s="42">
        <v>8</v>
      </c>
      <c r="H80" s="42">
        <v>60.9</v>
      </c>
      <c r="I80" s="42">
        <v>48</v>
      </c>
      <c r="J80" s="125"/>
      <c r="K80" s="128"/>
      <c r="L80" s="96">
        <f t="shared" si="4"/>
        <v>12.18</v>
      </c>
      <c r="M80" s="128"/>
      <c r="N80" s="60"/>
      <c r="O80" s="48"/>
    </row>
    <row r="81" spans="1:15" s="27" customFormat="1" ht="25.5">
      <c r="A81" s="3">
        <f>A80+1</f>
        <v>74</v>
      </c>
      <c r="B81" s="74">
        <v>44545</v>
      </c>
      <c r="C81" s="4" t="s">
        <v>203</v>
      </c>
      <c r="D81" s="75" t="s">
        <v>204</v>
      </c>
      <c r="E81" s="4" t="s">
        <v>26</v>
      </c>
      <c r="F81" s="75" t="s">
        <v>29</v>
      </c>
      <c r="G81" s="42">
        <v>155</v>
      </c>
      <c r="H81" s="42">
        <v>3154.8</v>
      </c>
      <c r="I81" s="42">
        <v>2341</v>
      </c>
      <c r="J81" s="76">
        <v>1</v>
      </c>
      <c r="K81" s="41">
        <f t="shared" si="5"/>
        <v>2341</v>
      </c>
      <c r="L81" s="96">
        <f t="shared" si="4"/>
        <v>630.96</v>
      </c>
      <c r="M81" s="41">
        <f t="shared" si="6"/>
        <v>2971.96</v>
      </c>
      <c r="N81" s="61"/>
      <c r="O81" s="48"/>
    </row>
    <row r="82" spans="1:15" s="27" customFormat="1" ht="29.25" customHeight="1">
      <c r="A82" s="3">
        <f>A81+1</f>
        <v>75</v>
      </c>
      <c r="B82" s="74">
        <v>44546</v>
      </c>
      <c r="C82" s="4" t="s">
        <v>205</v>
      </c>
      <c r="D82" s="75" t="s">
        <v>206</v>
      </c>
      <c r="E82" s="4" t="s">
        <v>26</v>
      </c>
      <c r="F82" s="75" t="s">
        <v>34</v>
      </c>
      <c r="G82" s="42">
        <v>193</v>
      </c>
      <c r="H82" s="42">
        <v>4595.7</v>
      </c>
      <c r="I82" s="42">
        <v>3428</v>
      </c>
      <c r="J82" s="76">
        <v>1</v>
      </c>
      <c r="K82" s="41">
        <f t="shared" si="5"/>
        <v>3428</v>
      </c>
      <c r="L82" s="96">
        <f t="shared" si="4"/>
        <v>919.14</v>
      </c>
      <c r="M82" s="41">
        <f t="shared" si="6"/>
        <v>4347.1400000000003</v>
      </c>
      <c r="N82" s="61"/>
      <c r="O82" s="48"/>
    </row>
    <row r="83" spans="1:15" s="27" customFormat="1" ht="15">
      <c r="A83" s="3">
        <f>A82+1</f>
        <v>76</v>
      </c>
      <c r="B83" s="74">
        <v>44546</v>
      </c>
      <c r="C83" s="4" t="s">
        <v>207</v>
      </c>
      <c r="D83" s="75" t="s">
        <v>208</v>
      </c>
      <c r="E83" s="4" t="s">
        <v>26</v>
      </c>
      <c r="F83" s="75" t="s">
        <v>31</v>
      </c>
      <c r="G83" s="42">
        <v>170</v>
      </c>
      <c r="H83" s="42">
        <v>3037</v>
      </c>
      <c r="I83" s="42">
        <v>2236</v>
      </c>
      <c r="J83" s="76">
        <v>1</v>
      </c>
      <c r="K83" s="41">
        <f t="shared" si="5"/>
        <v>2236</v>
      </c>
      <c r="L83" s="96">
        <f t="shared" si="4"/>
        <v>607.4</v>
      </c>
      <c r="M83" s="41">
        <f t="shared" si="6"/>
        <v>2843.4</v>
      </c>
      <c r="N83" s="60"/>
      <c r="O83" s="48"/>
    </row>
    <row r="84" spans="1:15" s="27" customFormat="1" ht="15">
      <c r="A84" s="3">
        <f>A83+1</f>
        <v>77</v>
      </c>
      <c r="B84" s="74">
        <v>44546</v>
      </c>
      <c r="C84" s="4" t="s">
        <v>209</v>
      </c>
      <c r="D84" s="75" t="s">
        <v>210</v>
      </c>
      <c r="E84" s="4" t="s">
        <v>26</v>
      </c>
      <c r="F84" s="75" t="s">
        <v>211</v>
      </c>
      <c r="G84" s="42">
        <v>12</v>
      </c>
      <c r="H84" s="42">
        <v>310</v>
      </c>
      <c r="I84" s="42">
        <v>240</v>
      </c>
      <c r="J84" s="123" t="s">
        <v>27</v>
      </c>
      <c r="K84" s="126">
        <v>2800</v>
      </c>
      <c r="L84" s="96">
        <f t="shared" si="4"/>
        <v>62</v>
      </c>
      <c r="M84" s="126">
        <f>K84+L84+L85+L86</f>
        <v>3008.6</v>
      </c>
      <c r="N84" s="60"/>
      <c r="O84" s="48"/>
    </row>
    <row r="85" spans="1:15" s="27" customFormat="1" ht="15">
      <c r="A85" s="3">
        <f t="shared" si="7"/>
        <v>78</v>
      </c>
      <c r="B85" s="74">
        <v>44546</v>
      </c>
      <c r="C85" s="4" t="s">
        <v>212</v>
      </c>
      <c r="D85" s="75" t="s">
        <v>213</v>
      </c>
      <c r="E85" s="4" t="s">
        <v>26</v>
      </c>
      <c r="F85" s="75" t="s">
        <v>31</v>
      </c>
      <c r="G85" s="42">
        <v>3</v>
      </c>
      <c r="H85" s="42">
        <v>60</v>
      </c>
      <c r="I85" s="42">
        <v>60</v>
      </c>
      <c r="J85" s="124"/>
      <c r="K85" s="127"/>
      <c r="L85" s="96">
        <f t="shared" si="4"/>
        <v>12</v>
      </c>
      <c r="M85" s="127"/>
      <c r="N85" s="60"/>
      <c r="O85" s="48"/>
    </row>
    <row r="86" spans="1:15" s="27" customFormat="1" ht="15">
      <c r="A86" s="3">
        <f t="shared" si="7"/>
        <v>79</v>
      </c>
      <c r="B86" s="74">
        <v>44546</v>
      </c>
      <c r="C86" s="4" t="s">
        <v>214</v>
      </c>
      <c r="D86" s="75" t="s">
        <v>215</v>
      </c>
      <c r="E86" s="4" t="s">
        <v>26</v>
      </c>
      <c r="F86" s="75" t="s">
        <v>31</v>
      </c>
      <c r="G86" s="42">
        <v>25</v>
      </c>
      <c r="H86" s="42">
        <v>673</v>
      </c>
      <c r="I86" s="42">
        <v>500</v>
      </c>
      <c r="J86" s="125"/>
      <c r="K86" s="128"/>
      <c r="L86" s="96">
        <f t="shared" si="4"/>
        <v>134.6</v>
      </c>
      <c r="M86" s="128"/>
      <c r="N86" s="60"/>
      <c r="O86" s="48"/>
    </row>
    <row r="87" spans="1:15" s="27" customFormat="1" ht="15">
      <c r="A87" s="3">
        <f>A86+1</f>
        <v>80</v>
      </c>
      <c r="B87" s="74">
        <v>44546</v>
      </c>
      <c r="C87" s="4" t="s">
        <v>216</v>
      </c>
      <c r="D87" s="75" t="s">
        <v>217</v>
      </c>
      <c r="E87" s="4" t="s">
        <v>26</v>
      </c>
      <c r="F87" s="75" t="s">
        <v>218</v>
      </c>
      <c r="G87" s="42">
        <v>14</v>
      </c>
      <c r="H87" s="42">
        <v>373.8</v>
      </c>
      <c r="I87" s="42">
        <v>280</v>
      </c>
      <c r="J87" s="123" t="s">
        <v>27</v>
      </c>
      <c r="K87" s="126">
        <v>2800</v>
      </c>
      <c r="L87" s="96">
        <f t="shared" si="4"/>
        <v>74.760000000000005</v>
      </c>
      <c r="M87" s="126">
        <f>K87+L87+L88</f>
        <v>3251.36</v>
      </c>
      <c r="N87" s="60"/>
      <c r="O87" s="48"/>
    </row>
    <row r="88" spans="1:15" s="27" customFormat="1" ht="15">
      <c r="A88" s="3">
        <f t="shared" si="7"/>
        <v>81</v>
      </c>
      <c r="B88" s="74">
        <v>44546</v>
      </c>
      <c r="C88" s="4" t="s">
        <v>219</v>
      </c>
      <c r="D88" s="75" t="s">
        <v>220</v>
      </c>
      <c r="E88" s="4" t="s">
        <v>26</v>
      </c>
      <c r="F88" s="75" t="s">
        <v>218</v>
      </c>
      <c r="G88" s="42">
        <v>73</v>
      </c>
      <c r="H88" s="42">
        <v>1883</v>
      </c>
      <c r="I88" s="42">
        <v>1400</v>
      </c>
      <c r="J88" s="134"/>
      <c r="K88" s="128"/>
      <c r="L88" s="96">
        <f t="shared" si="4"/>
        <v>376.6</v>
      </c>
      <c r="M88" s="128"/>
      <c r="N88" s="60"/>
      <c r="O88" s="48"/>
    </row>
    <row r="89" spans="1:15" s="27" customFormat="1" ht="15">
      <c r="A89" s="3">
        <f>A88+1</f>
        <v>82</v>
      </c>
      <c r="B89" s="74">
        <v>44547</v>
      </c>
      <c r="C89" s="4" t="s">
        <v>221</v>
      </c>
      <c r="D89" s="75" t="s">
        <v>222</v>
      </c>
      <c r="E89" s="4" t="s">
        <v>26</v>
      </c>
      <c r="F89" s="75" t="s">
        <v>29</v>
      </c>
      <c r="G89" s="42">
        <v>5</v>
      </c>
      <c r="H89" s="42">
        <v>134.5</v>
      </c>
      <c r="I89" s="42">
        <v>100</v>
      </c>
      <c r="J89" s="123" t="s">
        <v>27</v>
      </c>
      <c r="K89" s="126">
        <v>2800</v>
      </c>
      <c r="L89" s="96">
        <f t="shared" si="4"/>
        <v>26.900000000000002</v>
      </c>
      <c r="M89" s="126">
        <f>K89+L89+L90</f>
        <v>3434.9</v>
      </c>
      <c r="N89" s="61"/>
      <c r="O89" s="48"/>
    </row>
    <row r="90" spans="1:15" s="27" customFormat="1" ht="15">
      <c r="A90" s="3">
        <f t="shared" si="7"/>
        <v>83</v>
      </c>
      <c r="B90" s="74">
        <v>44547</v>
      </c>
      <c r="C90" s="4" t="s">
        <v>223</v>
      </c>
      <c r="D90" s="75" t="s">
        <v>224</v>
      </c>
      <c r="E90" s="4" t="s">
        <v>26</v>
      </c>
      <c r="F90" s="75" t="s">
        <v>225</v>
      </c>
      <c r="G90" s="42">
        <v>100</v>
      </c>
      <c r="H90" s="42">
        <v>3040</v>
      </c>
      <c r="I90" s="42">
        <v>3000</v>
      </c>
      <c r="J90" s="125"/>
      <c r="K90" s="128"/>
      <c r="L90" s="96">
        <f t="shared" si="4"/>
        <v>608</v>
      </c>
      <c r="M90" s="128"/>
      <c r="N90" s="60"/>
      <c r="O90" s="48"/>
    </row>
    <row r="91" spans="1:15" s="27" customFormat="1" ht="27.75" customHeight="1">
      <c r="A91" s="3">
        <f>A90+1</f>
        <v>84</v>
      </c>
      <c r="B91" s="74">
        <v>44547</v>
      </c>
      <c r="C91" s="4" t="s">
        <v>226</v>
      </c>
      <c r="D91" s="75" t="s">
        <v>227</v>
      </c>
      <c r="E91" s="4" t="s">
        <v>26</v>
      </c>
      <c r="F91" s="75" t="s">
        <v>29</v>
      </c>
      <c r="G91" s="42">
        <v>115</v>
      </c>
      <c r="H91" s="42">
        <v>2589</v>
      </c>
      <c r="I91" s="42">
        <v>2046</v>
      </c>
      <c r="J91" s="123" t="s">
        <v>27</v>
      </c>
      <c r="K91" s="126">
        <v>2800</v>
      </c>
      <c r="L91" s="96">
        <f t="shared" ref="L91:L132" si="8">H91*0.2</f>
        <v>517.80000000000007</v>
      </c>
      <c r="M91" s="126">
        <f>K91+L91+L92</f>
        <v>3322.6200000000003</v>
      </c>
      <c r="N91" s="56"/>
      <c r="O91" s="48"/>
    </row>
    <row r="92" spans="1:15" s="27" customFormat="1" ht="15" customHeight="1">
      <c r="A92" s="3">
        <f t="shared" si="7"/>
        <v>85</v>
      </c>
      <c r="B92" s="74">
        <v>44547</v>
      </c>
      <c r="C92" s="4" t="s">
        <v>228</v>
      </c>
      <c r="D92" s="75" t="s">
        <v>229</v>
      </c>
      <c r="E92" s="4" t="s">
        <v>26</v>
      </c>
      <c r="F92" s="75" t="s">
        <v>39</v>
      </c>
      <c r="G92" s="42">
        <v>5</v>
      </c>
      <c r="H92" s="42">
        <v>24.1</v>
      </c>
      <c r="I92" s="42">
        <v>24</v>
      </c>
      <c r="J92" s="125"/>
      <c r="K92" s="128"/>
      <c r="L92" s="96">
        <f t="shared" si="8"/>
        <v>4.82</v>
      </c>
      <c r="M92" s="128"/>
      <c r="N92" s="60"/>
      <c r="O92" s="48"/>
    </row>
    <row r="93" spans="1:15" s="27" customFormat="1" ht="15" customHeight="1">
      <c r="A93" s="3">
        <f>A92+1</f>
        <v>86</v>
      </c>
      <c r="B93" s="74">
        <v>44548</v>
      </c>
      <c r="C93" s="4" t="s">
        <v>230</v>
      </c>
      <c r="D93" s="75" t="s">
        <v>231</v>
      </c>
      <c r="E93" s="4" t="s">
        <v>26</v>
      </c>
      <c r="F93" s="75" t="s">
        <v>29</v>
      </c>
      <c r="G93" s="42">
        <v>203</v>
      </c>
      <c r="H93" s="42">
        <v>3985.6</v>
      </c>
      <c r="I93" s="42">
        <v>2879</v>
      </c>
      <c r="J93" s="76">
        <v>1</v>
      </c>
      <c r="K93" s="41">
        <f t="shared" ref="K93:K129" si="9">I93*J93</f>
        <v>2879</v>
      </c>
      <c r="L93" s="96">
        <f t="shared" si="8"/>
        <v>797.12</v>
      </c>
      <c r="M93" s="41">
        <f t="shared" ref="M93:M129" si="10">K93+L93</f>
        <v>3676.12</v>
      </c>
      <c r="N93" s="60"/>
      <c r="O93" s="48"/>
    </row>
    <row r="94" spans="1:15" s="27" customFormat="1" ht="25.5">
      <c r="A94" s="3">
        <f>A93+1</f>
        <v>87</v>
      </c>
      <c r="B94" s="74">
        <v>44548</v>
      </c>
      <c r="C94" s="4" t="s">
        <v>232</v>
      </c>
      <c r="D94" s="75" t="s">
        <v>233</v>
      </c>
      <c r="E94" s="4" t="s">
        <v>26</v>
      </c>
      <c r="F94" s="75" t="s">
        <v>124</v>
      </c>
      <c r="G94" s="42">
        <v>14</v>
      </c>
      <c r="H94" s="42">
        <v>391.2</v>
      </c>
      <c r="I94" s="42">
        <v>280</v>
      </c>
      <c r="J94" s="123" t="s">
        <v>27</v>
      </c>
      <c r="K94" s="126">
        <v>2200</v>
      </c>
      <c r="L94" s="96">
        <f t="shared" si="8"/>
        <v>78.240000000000009</v>
      </c>
      <c r="M94" s="126">
        <f>K94+L94+L95+L96</f>
        <v>2578.4799999999996</v>
      </c>
      <c r="N94" s="60"/>
      <c r="O94" s="48"/>
    </row>
    <row r="95" spans="1:15" s="27" customFormat="1" ht="15">
      <c r="A95" s="3">
        <f t="shared" si="7"/>
        <v>88</v>
      </c>
      <c r="B95" s="74">
        <v>44548</v>
      </c>
      <c r="C95" s="4" t="s">
        <v>234</v>
      </c>
      <c r="D95" s="75" t="s">
        <v>235</v>
      </c>
      <c r="E95" s="4" t="s">
        <v>26</v>
      </c>
      <c r="F95" s="75" t="s">
        <v>34</v>
      </c>
      <c r="G95" s="42">
        <v>86</v>
      </c>
      <c r="H95" s="42">
        <v>1491.1</v>
      </c>
      <c r="I95" s="42">
        <v>1138</v>
      </c>
      <c r="J95" s="124"/>
      <c r="K95" s="127"/>
      <c r="L95" s="96">
        <f t="shared" si="8"/>
        <v>298.21999999999997</v>
      </c>
      <c r="M95" s="127"/>
      <c r="N95" s="60"/>
      <c r="O95" s="48"/>
    </row>
    <row r="96" spans="1:15" s="27" customFormat="1" ht="15">
      <c r="A96" s="3">
        <f t="shared" si="7"/>
        <v>89</v>
      </c>
      <c r="B96" s="74">
        <v>44548</v>
      </c>
      <c r="C96" s="4" t="s">
        <v>236</v>
      </c>
      <c r="D96" s="75" t="s">
        <v>237</v>
      </c>
      <c r="E96" s="4" t="s">
        <v>26</v>
      </c>
      <c r="F96" s="75" t="s">
        <v>32</v>
      </c>
      <c r="G96" s="42">
        <v>2</v>
      </c>
      <c r="H96" s="42">
        <v>10.1</v>
      </c>
      <c r="I96" s="42">
        <v>9.4</v>
      </c>
      <c r="J96" s="125"/>
      <c r="K96" s="128"/>
      <c r="L96" s="96">
        <f t="shared" si="8"/>
        <v>2.02</v>
      </c>
      <c r="M96" s="128"/>
      <c r="N96" s="56"/>
      <c r="O96" s="48"/>
    </row>
    <row r="97" spans="1:15" s="27" customFormat="1" ht="25.5">
      <c r="A97" s="3">
        <f>A96+1</f>
        <v>90</v>
      </c>
      <c r="B97" s="74">
        <v>44548</v>
      </c>
      <c r="C97" s="4" t="s">
        <v>238</v>
      </c>
      <c r="D97" s="75" t="s">
        <v>239</v>
      </c>
      <c r="E97" s="4" t="s">
        <v>26</v>
      </c>
      <c r="F97" s="75" t="s">
        <v>34</v>
      </c>
      <c r="G97" s="42">
        <v>363</v>
      </c>
      <c r="H97" s="42">
        <v>5810.9</v>
      </c>
      <c r="I97" s="42">
        <v>4304</v>
      </c>
      <c r="J97" s="76">
        <v>1</v>
      </c>
      <c r="K97" s="41">
        <f t="shared" si="9"/>
        <v>4304</v>
      </c>
      <c r="L97" s="96">
        <f t="shared" si="8"/>
        <v>1162.18</v>
      </c>
      <c r="M97" s="41">
        <f t="shared" si="10"/>
        <v>5466.18</v>
      </c>
      <c r="N97" s="56"/>
      <c r="O97" s="48"/>
    </row>
    <row r="98" spans="1:15" s="27" customFormat="1" ht="25.5">
      <c r="A98" s="3">
        <f>A97+1</f>
        <v>91</v>
      </c>
      <c r="B98" s="74">
        <v>44548</v>
      </c>
      <c r="C98" s="4" t="s">
        <v>240</v>
      </c>
      <c r="D98" s="75" t="s">
        <v>241</v>
      </c>
      <c r="E98" s="4" t="s">
        <v>26</v>
      </c>
      <c r="F98" s="75" t="s">
        <v>124</v>
      </c>
      <c r="G98" s="42">
        <v>20</v>
      </c>
      <c r="H98" s="42">
        <v>594</v>
      </c>
      <c r="I98" s="42">
        <v>400</v>
      </c>
      <c r="J98" s="123" t="s">
        <v>27</v>
      </c>
      <c r="K98" s="126">
        <v>2200</v>
      </c>
      <c r="L98" s="96">
        <f t="shared" si="8"/>
        <v>118.80000000000001</v>
      </c>
      <c r="M98" s="126">
        <f>K98+L98+L99+L100+L101</f>
        <v>2466.98</v>
      </c>
      <c r="N98" s="60"/>
      <c r="O98" s="72"/>
    </row>
    <row r="99" spans="1:15" s="27" customFormat="1" ht="15" customHeight="1">
      <c r="A99" s="3">
        <f t="shared" si="7"/>
        <v>92</v>
      </c>
      <c r="B99" s="74">
        <v>44548</v>
      </c>
      <c r="C99" s="4" t="s">
        <v>242</v>
      </c>
      <c r="D99" s="75" t="s">
        <v>243</v>
      </c>
      <c r="E99" s="4" t="s">
        <v>26</v>
      </c>
      <c r="F99" s="75" t="s">
        <v>244</v>
      </c>
      <c r="G99" s="42">
        <v>11</v>
      </c>
      <c r="H99" s="42">
        <v>160.80000000000001</v>
      </c>
      <c r="I99" s="42">
        <v>160</v>
      </c>
      <c r="J99" s="124"/>
      <c r="K99" s="127"/>
      <c r="L99" s="96">
        <f t="shared" si="8"/>
        <v>32.160000000000004</v>
      </c>
      <c r="M99" s="127"/>
      <c r="N99" s="60"/>
      <c r="O99" s="48"/>
    </row>
    <row r="100" spans="1:15" s="27" customFormat="1" ht="15" customHeight="1">
      <c r="A100" s="3">
        <f t="shared" si="7"/>
        <v>93</v>
      </c>
      <c r="B100" s="74">
        <v>44548</v>
      </c>
      <c r="C100" s="4" t="s">
        <v>245</v>
      </c>
      <c r="D100" s="75" t="s">
        <v>246</v>
      </c>
      <c r="E100" s="4" t="s">
        <v>26</v>
      </c>
      <c r="F100" s="75" t="s">
        <v>33</v>
      </c>
      <c r="G100" s="42">
        <v>12</v>
      </c>
      <c r="H100" s="42">
        <v>360</v>
      </c>
      <c r="I100" s="42">
        <v>240</v>
      </c>
      <c r="J100" s="124"/>
      <c r="K100" s="127"/>
      <c r="L100" s="96">
        <f t="shared" si="8"/>
        <v>72</v>
      </c>
      <c r="M100" s="127"/>
      <c r="N100" s="60"/>
      <c r="O100" s="48"/>
    </row>
    <row r="101" spans="1:15" s="27" customFormat="1" ht="25.5">
      <c r="A101" s="3">
        <f t="shared" si="7"/>
        <v>94</v>
      </c>
      <c r="B101" s="74">
        <v>44548</v>
      </c>
      <c r="C101" s="4" t="s">
        <v>247</v>
      </c>
      <c r="D101" s="75" t="s">
        <v>248</v>
      </c>
      <c r="E101" s="4" t="s">
        <v>26</v>
      </c>
      <c r="F101" s="75" t="s">
        <v>124</v>
      </c>
      <c r="G101" s="42">
        <v>8</v>
      </c>
      <c r="H101" s="42">
        <v>220.1</v>
      </c>
      <c r="I101" s="42">
        <v>160</v>
      </c>
      <c r="J101" s="125"/>
      <c r="K101" s="128"/>
      <c r="L101" s="96">
        <f t="shared" si="8"/>
        <v>44.02</v>
      </c>
      <c r="M101" s="128"/>
      <c r="N101" s="60"/>
      <c r="O101" s="48"/>
    </row>
    <row r="102" spans="1:15" s="27" customFormat="1" ht="15" customHeight="1">
      <c r="A102" s="3">
        <f>A101+1</f>
        <v>95</v>
      </c>
      <c r="B102" s="74">
        <v>44550</v>
      </c>
      <c r="C102" s="4" t="s">
        <v>249</v>
      </c>
      <c r="D102" s="75" t="s">
        <v>250</v>
      </c>
      <c r="E102" s="4" t="s">
        <v>26</v>
      </c>
      <c r="F102" s="75" t="s">
        <v>225</v>
      </c>
      <c r="G102" s="42">
        <v>150</v>
      </c>
      <c r="H102" s="42">
        <v>4500</v>
      </c>
      <c r="I102" s="42">
        <v>4500</v>
      </c>
      <c r="J102" s="76">
        <v>1</v>
      </c>
      <c r="K102" s="41">
        <f t="shared" si="9"/>
        <v>4500</v>
      </c>
      <c r="L102" s="96">
        <f t="shared" si="8"/>
        <v>900</v>
      </c>
      <c r="M102" s="41">
        <f t="shared" si="10"/>
        <v>5400</v>
      </c>
      <c r="N102" s="60"/>
      <c r="O102" s="48"/>
    </row>
    <row r="103" spans="1:15" s="27" customFormat="1" ht="15" customHeight="1">
      <c r="A103" s="3">
        <f>A102+1</f>
        <v>96</v>
      </c>
      <c r="B103" s="74">
        <v>44550</v>
      </c>
      <c r="C103" s="4" t="s">
        <v>251</v>
      </c>
      <c r="D103" s="75" t="s">
        <v>252</v>
      </c>
      <c r="E103" s="4" t="s">
        <v>26</v>
      </c>
      <c r="F103" s="75" t="s">
        <v>225</v>
      </c>
      <c r="G103" s="42">
        <v>50</v>
      </c>
      <c r="H103" s="42">
        <v>1560</v>
      </c>
      <c r="I103" s="42">
        <v>1500</v>
      </c>
      <c r="J103" s="86">
        <v>1</v>
      </c>
      <c r="K103" s="45">
        <f>I103*J103</f>
        <v>1500</v>
      </c>
      <c r="L103" s="96">
        <f t="shared" si="8"/>
        <v>312</v>
      </c>
      <c r="M103" s="41">
        <f>K103+L103</f>
        <v>1812</v>
      </c>
      <c r="N103" s="56"/>
      <c r="O103" s="48"/>
    </row>
    <row r="104" spans="1:15" s="27" customFormat="1" ht="15" customHeight="1">
      <c r="A104" s="3">
        <f t="shared" si="7"/>
        <v>97</v>
      </c>
      <c r="B104" s="74">
        <v>44550</v>
      </c>
      <c r="C104" s="4" t="s">
        <v>253</v>
      </c>
      <c r="D104" s="75" t="s">
        <v>254</v>
      </c>
      <c r="E104" s="4" t="s">
        <v>26</v>
      </c>
      <c r="F104" s="75" t="s">
        <v>28</v>
      </c>
      <c r="G104" s="42">
        <v>50</v>
      </c>
      <c r="H104" s="42">
        <v>1560</v>
      </c>
      <c r="I104" s="42">
        <v>1500</v>
      </c>
      <c r="J104" s="86">
        <v>1</v>
      </c>
      <c r="K104" s="45">
        <f t="shared" ref="K104" si="11">I104*J104</f>
        <v>1500</v>
      </c>
      <c r="L104" s="96">
        <f t="shared" si="8"/>
        <v>312</v>
      </c>
      <c r="M104" s="41">
        <f t="shared" ref="M104" si="12">K104+L104</f>
        <v>1812</v>
      </c>
      <c r="N104" s="56"/>
      <c r="O104" s="48"/>
    </row>
    <row r="105" spans="1:15" s="27" customFormat="1" ht="15" customHeight="1">
      <c r="A105" s="3">
        <f>A104+1</f>
        <v>98</v>
      </c>
      <c r="B105" s="74">
        <v>44550</v>
      </c>
      <c r="C105" s="4" t="s">
        <v>255</v>
      </c>
      <c r="D105" s="75" t="s">
        <v>256</v>
      </c>
      <c r="E105" s="4" t="s">
        <v>26</v>
      </c>
      <c r="F105" s="75" t="s">
        <v>28</v>
      </c>
      <c r="G105" s="42">
        <v>150</v>
      </c>
      <c r="H105" s="42">
        <v>4490</v>
      </c>
      <c r="I105" s="42">
        <v>3500</v>
      </c>
      <c r="J105" s="76">
        <v>1</v>
      </c>
      <c r="K105" s="41">
        <f t="shared" si="9"/>
        <v>3500</v>
      </c>
      <c r="L105" s="96">
        <f t="shared" si="8"/>
        <v>898</v>
      </c>
      <c r="M105" s="41">
        <f t="shared" si="10"/>
        <v>4398</v>
      </c>
      <c r="N105" s="60"/>
      <c r="O105" s="48"/>
    </row>
    <row r="106" spans="1:15" s="27" customFormat="1" ht="15" customHeight="1">
      <c r="A106" s="3">
        <f>A105+1</f>
        <v>99</v>
      </c>
      <c r="B106" s="74">
        <v>44550</v>
      </c>
      <c r="C106" s="4" t="s">
        <v>257</v>
      </c>
      <c r="D106" s="75" t="s">
        <v>258</v>
      </c>
      <c r="E106" s="4" t="s">
        <v>26</v>
      </c>
      <c r="F106" s="75" t="s">
        <v>34</v>
      </c>
      <c r="G106" s="42">
        <v>463</v>
      </c>
      <c r="H106" s="42">
        <v>9111.5</v>
      </c>
      <c r="I106" s="42">
        <v>6594</v>
      </c>
      <c r="J106" s="76">
        <v>1</v>
      </c>
      <c r="K106" s="41">
        <f t="shared" si="9"/>
        <v>6594</v>
      </c>
      <c r="L106" s="96">
        <f t="shared" si="8"/>
        <v>1822.3000000000002</v>
      </c>
      <c r="M106" s="41">
        <f t="shared" si="10"/>
        <v>8416.2999999999993</v>
      </c>
      <c r="N106" s="60"/>
      <c r="O106" s="48"/>
    </row>
    <row r="107" spans="1:15" s="27" customFormat="1" ht="25.5">
      <c r="A107" s="3">
        <f>A106+1</f>
        <v>100</v>
      </c>
      <c r="B107" s="74">
        <v>44550</v>
      </c>
      <c r="C107" s="4" t="s">
        <v>259</v>
      </c>
      <c r="D107" s="75" t="s">
        <v>260</v>
      </c>
      <c r="E107" s="4" t="s">
        <v>26</v>
      </c>
      <c r="F107" s="75" t="s">
        <v>31</v>
      </c>
      <c r="G107" s="42">
        <v>386</v>
      </c>
      <c r="H107" s="42">
        <v>9534</v>
      </c>
      <c r="I107" s="42">
        <v>6284</v>
      </c>
      <c r="J107" s="76">
        <v>1</v>
      </c>
      <c r="K107" s="41">
        <f t="shared" si="9"/>
        <v>6284</v>
      </c>
      <c r="L107" s="96">
        <f t="shared" si="8"/>
        <v>1906.8000000000002</v>
      </c>
      <c r="M107" s="41">
        <f t="shared" si="10"/>
        <v>8190.8</v>
      </c>
      <c r="N107" s="60"/>
      <c r="O107" s="48"/>
    </row>
    <row r="108" spans="1:15" s="27" customFormat="1" ht="15" customHeight="1">
      <c r="A108" s="3">
        <f>A107+1</f>
        <v>101</v>
      </c>
      <c r="B108" s="74">
        <v>44550</v>
      </c>
      <c r="C108" s="4" t="s">
        <v>261</v>
      </c>
      <c r="D108" s="75" t="s">
        <v>262</v>
      </c>
      <c r="E108" s="4" t="s">
        <v>26</v>
      </c>
      <c r="F108" s="75" t="s">
        <v>32</v>
      </c>
      <c r="G108" s="42">
        <v>20</v>
      </c>
      <c r="H108" s="43">
        <v>138</v>
      </c>
      <c r="I108" s="42">
        <v>108.4</v>
      </c>
      <c r="J108" s="123" t="s">
        <v>27</v>
      </c>
      <c r="K108" s="126">
        <v>2200</v>
      </c>
      <c r="L108" s="96">
        <f t="shared" si="8"/>
        <v>27.6</v>
      </c>
      <c r="M108" s="126">
        <f>K108+L108+L109+L110</f>
        <v>2385.6</v>
      </c>
      <c r="N108" s="60"/>
      <c r="O108" s="48"/>
    </row>
    <row r="109" spans="1:15" s="27" customFormat="1" ht="15" customHeight="1">
      <c r="A109" s="3">
        <f t="shared" ref="A109:A110" si="13">A108+1</f>
        <v>102</v>
      </c>
      <c r="B109" s="74">
        <v>44550</v>
      </c>
      <c r="C109" s="4" t="s">
        <v>263</v>
      </c>
      <c r="D109" s="75" t="s">
        <v>264</v>
      </c>
      <c r="E109" s="4" t="s">
        <v>26</v>
      </c>
      <c r="F109" s="75" t="s">
        <v>225</v>
      </c>
      <c r="G109" s="42">
        <v>20</v>
      </c>
      <c r="H109" s="43">
        <v>526</v>
      </c>
      <c r="I109" s="42">
        <v>400</v>
      </c>
      <c r="J109" s="124"/>
      <c r="K109" s="127"/>
      <c r="L109" s="96">
        <f t="shared" si="8"/>
        <v>105.2</v>
      </c>
      <c r="M109" s="127"/>
      <c r="N109" s="60"/>
      <c r="O109" s="48"/>
    </row>
    <row r="110" spans="1:15" s="27" customFormat="1" ht="25.5">
      <c r="A110" s="3">
        <f t="shared" si="13"/>
        <v>103</v>
      </c>
      <c r="B110" s="74">
        <v>44550</v>
      </c>
      <c r="C110" s="4" t="s">
        <v>265</v>
      </c>
      <c r="D110" s="75" t="s">
        <v>266</v>
      </c>
      <c r="E110" s="4" t="s">
        <v>26</v>
      </c>
      <c r="F110" s="75" t="s">
        <v>267</v>
      </c>
      <c r="G110" s="42">
        <v>12</v>
      </c>
      <c r="H110" s="43">
        <v>264</v>
      </c>
      <c r="I110" s="42">
        <v>240</v>
      </c>
      <c r="J110" s="125"/>
      <c r="K110" s="128"/>
      <c r="L110" s="96">
        <f t="shared" si="8"/>
        <v>52.800000000000004</v>
      </c>
      <c r="M110" s="128"/>
      <c r="N110" s="60"/>
      <c r="O110" s="48"/>
    </row>
    <row r="111" spans="1:15" s="27" customFormat="1" ht="25.5">
      <c r="A111" s="3">
        <f>A110+1</f>
        <v>104</v>
      </c>
      <c r="B111" s="74">
        <v>44550</v>
      </c>
      <c r="C111" s="4" t="s">
        <v>268</v>
      </c>
      <c r="D111" s="75" t="s">
        <v>269</v>
      </c>
      <c r="E111" s="4" t="s">
        <v>26</v>
      </c>
      <c r="F111" s="75" t="s">
        <v>29</v>
      </c>
      <c r="G111" s="42">
        <v>111</v>
      </c>
      <c r="H111" s="43">
        <v>3216</v>
      </c>
      <c r="I111" s="42">
        <v>2074.8000000000002</v>
      </c>
      <c r="J111" s="76">
        <v>1</v>
      </c>
      <c r="K111" s="41">
        <f t="shared" si="9"/>
        <v>2074.8000000000002</v>
      </c>
      <c r="L111" s="96">
        <f t="shared" si="8"/>
        <v>643.20000000000005</v>
      </c>
      <c r="M111" s="41">
        <f t="shared" si="10"/>
        <v>2718</v>
      </c>
      <c r="N111" s="71"/>
      <c r="O111" s="48"/>
    </row>
    <row r="112" spans="1:15" s="27" customFormat="1" ht="15" customHeight="1">
      <c r="A112" s="3">
        <f>A111+1</f>
        <v>105</v>
      </c>
      <c r="B112" s="74">
        <v>44550</v>
      </c>
      <c r="C112" s="4" t="s">
        <v>270</v>
      </c>
      <c r="D112" s="75" t="s">
        <v>271</v>
      </c>
      <c r="E112" s="4" t="s">
        <v>26</v>
      </c>
      <c r="F112" s="75" t="s">
        <v>31</v>
      </c>
      <c r="G112" s="42">
        <v>85</v>
      </c>
      <c r="H112" s="43">
        <v>2151</v>
      </c>
      <c r="I112" s="42">
        <v>1700</v>
      </c>
      <c r="J112" s="76">
        <v>1</v>
      </c>
      <c r="K112" s="41">
        <f t="shared" si="9"/>
        <v>1700</v>
      </c>
      <c r="L112" s="96">
        <f t="shared" si="8"/>
        <v>430.20000000000005</v>
      </c>
      <c r="M112" s="41">
        <f t="shared" si="10"/>
        <v>2130.1999999999998</v>
      </c>
      <c r="N112" s="60"/>
      <c r="O112" s="48"/>
    </row>
    <row r="113" spans="1:15" s="27" customFormat="1" ht="15" customHeight="1">
      <c r="A113" s="3">
        <f t="shared" ref="A113" si="14">A112+1</f>
        <v>106</v>
      </c>
      <c r="B113" s="74">
        <v>44550</v>
      </c>
      <c r="C113" s="4" t="s">
        <v>272</v>
      </c>
      <c r="D113" s="75" t="s">
        <v>273</v>
      </c>
      <c r="E113" s="4" t="s">
        <v>26</v>
      </c>
      <c r="F113" s="75" t="s">
        <v>34</v>
      </c>
      <c r="G113" s="42">
        <v>106</v>
      </c>
      <c r="H113" s="43">
        <v>2013</v>
      </c>
      <c r="I113" s="42">
        <v>1461</v>
      </c>
      <c r="J113" s="76">
        <v>1</v>
      </c>
      <c r="K113" s="41">
        <f t="shared" si="9"/>
        <v>1461</v>
      </c>
      <c r="L113" s="96">
        <f t="shared" si="8"/>
        <v>402.6</v>
      </c>
      <c r="M113" s="41">
        <f t="shared" si="10"/>
        <v>1863.6</v>
      </c>
      <c r="N113" s="60"/>
      <c r="O113" s="48"/>
    </row>
    <row r="114" spans="1:15" s="27" customFormat="1" ht="15" customHeight="1">
      <c r="A114" s="3">
        <f>A113+1</f>
        <v>107</v>
      </c>
      <c r="B114" s="74">
        <v>44550</v>
      </c>
      <c r="C114" s="4" t="s">
        <v>274</v>
      </c>
      <c r="D114" s="75" t="s">
        <v>275</v>
      </c>
      <c r="E114" s="4" t="s">
        <v>26</v>
      </c>
      <c r="F114" s="75" t="s">
        <v>34</v>
      </c>
      <c r="G114" s="42">
        <v>308</v>
      </c>
      <c r="H114" s="43">
        <v>5989.5</v>
      </c>
      <c r="I114" s="42">
        <v>4560</v>
      </c>
      <c r="J114" s="76">
        <v>1</v>
      </c>
      <c r="K114" s="41">
        <f t="shared" si="9"/>
        <v>4560</v>
      </c>
      <c r="L114" s="96">
        <f t="shared" si="8"/>
        <v>1197.9000000000001</v>
      </c>
      <c r="M114" s="41">
        <f t="shared" si="10"/>
        <v>5757.9</v>
      </c>
      <c r="N114" s="56"/>
      <c r="O114" s="48"/>
    </row>
    <row r="115" spans="1:15" s="27" customFormat="1" ht="15" customHeight="1">
      <c r="A115" s="87">
        <v>108</v>
      </c>
      <c r="B115" s="88">
        <v>44550</v>
      </c>
      <c r="C115" s="89" t="s">
        <v>276</v>
      </c>
      <c r="D115" s="90" t="s">
        <v>277</v>
      </c>
      <c r="E115" s="89" t="s">
        <v>26</v>
      </c>
      <c r="F115" s="90" t="s">
        <v>44</v>
      </c>
      <c r="G115" s="103">
        <v>2</v>
      </c>
      <c r="H115" s="103">
        <v>265</v>
      </c>
      <c r="I115" s="103">
        <v>265</v>
      </c>
      <c r="J115" s="91" t="s">
        <v>27</v>
      </c>
      <c r="K115" s="100">
        <v>2500</v>
      </c>
      <c r="L115" s="101">
        <v>100</v>
      </c>
      <c r="M115" s="100">
        <f t="shared" si="10"/>
        <v>2600</v>
      </c>
      <c r="N115" s="41" t="s">
        <v>439</v>
      </c>
      <c r="O115" s="48"/>
    </row>
    <row r="116" spans="1:15" s="27" customFormat="1" ht="15" customHeight="1">
      <c r="A116" s="3">
        <f>A115+1</f>
        <v>109</v>
      </c>
      <c r="B116" s="74">
        <v>44551</v>
      </c>
      <c r="C116" s="4" t="s">
        <v>278</v>
      </c>
      <c r="D116" s="75" t="s">
        <v>279</v>
      </c>
      <c r="E116" s="4" t="s">
        <v>26</v>
      </c>
      <c r="F116" s="75" t="s">
        <v>29</v>
      </c>
      <c r="G116" s="42">
        <v>100</v>
      </c>
      <c r="H116" s="42">
        <v>3020</v>
      </c>
      <c r="I116" s="42">
        <v>3000</v>
      </c>
      <c r="J116" s="76">
        <v>1</v>
      </c>
      <c r="K116" s="41">
        <f t="shared" si="9"/>
        <v>3000</v>
      </c>
      <c r="L116" s="96">
        <f t="shared" si="8"/>
        <v>604</v>
      </c>
      <c r="M116" s="41">
        <f t="shared" si="10"/>
        <v>3604</v>
      </c>
      <c r="N116" s="60"/>
      <c r="O116" s="48"/>
    </row>
    <row r="117" spans="1:15" s="27" customFormat="1" ht="15" customHeight="1">
      <c r="A117" s="3">
        <f>A116+1</f>
        <v>110</v>
      </c>
      <c r="B117" s="74">
        <v>44551</v>
      </c>
      <c r="C117" s="4" t="s">
        <v>280</v>
      </c>
      <c r="D117" s="75" t="s">
        <v>281</v>
      </c>
      <c r="E117" s="4" t="s">
        <v>26</v>
      </c>
      <c r="F117" s="75" t="s">
        <v>282</v>
      </c>
      <c r="G117" s="42">
        <v>44</v>
      </c>
      <c r="H117" s="42">
        <v>1225.5999999999999</v>
      </c>
      <c r="I117" s="42">
        <v>880</v>
      </c>
      <c r="J117" s="123" t="s">
        <v>27</v>
      </c>
      <c r="K117" s="126">
        <v>3200</v>
      </c>
      <c r="L117" s="96">
        <f t="shared" si="8"/>
        <v>245.12</v>
      </c>
      <c r="M117" s="126">
        <f>K117+L117+L118+L119+L120</f>
        <v>3611.9399999999996</v>
      </c>
      <c r="N117" s="60"/>
      <c r="O117" s="48"/>
    </row>
    <row r="118" spans="1:15" s="27" customFormat="1" ht="25.5">
      <c r="A118" s="3">
        <f t="shared" ref="A118:A119" si="15">A117+1</f>
        <v>111</v>
      </c>
      <c r="B118" s="74">
        <v>44551</v>
      </c>
      <c r="C118" s="4" t="s">
        <v>283</v>
      </c>
      <c r="D118" s="75" t="s">
        <v>284</v>
      </c>
      <c r="E118" s="4" t="s">
        <v>26</v>
      </c>
      <c r="F118" s="75" t="s">
        <v>435</v>
      </c>
      <c r="G118" s="42">
        <v>25</v>
      </c>
      <c r="H118" s="42">
        <v>780</v>
      </c>
      <c r="I118" s="42">
        <v>750</v>
      </c>
      <c r="J118" s="124"/>
      <c r="K118" s="127"/>
      <c r="L118" s="96">
        <f t="shared" si="8"/>
        <v>156</v>
      </c>
      <c r="M118" s="127"/>
      <c r="N118" s="60"/>
      <c r="O118" s="48"/>
    </row>
    <row r="119" spans="1:15" s="27" customFormat="1" ht="15" customHeight="1">
      <c r="A119" s="3">
        <f t="shared" si="15"/>
        <v>112</v>
      </c>
      <c r="B119" s="74">
        <v>44551</v>
      </c>
      <c r="C119" s="4" t="s">
        <v>285</v>
      </c>
      <c r="D119" s="75" t="s">
        <v>286</v>
      </c>
      <c r="E119" s="4" t="s">
        <v>26</v>
      </c>
      <c r="F119" s="75" t="s">
        <v>30</v>
      </c>
      <c r="G119" s="42">
        <v>2</v>
      </c>
      <c r="H119" s="42">
        <v>16</v>
      </c>
      <c r="I119" s="42">
        <v>11</v>
      </c>
      <c r="J119" s="124"/>
      <c r="K119" s="127"/>
      <c r="L119" s="96">
        <f t="shared" si="8"/>
        <v>3.2</v>
      </c>
      <c r="M119" s="127"/>
      <c r="N119" s="60"/>
      <c r="O119" s="48"/>
    </row>
    <row r="120" spans="1:15" s="27" customFormat="1" ht="15" customHeight="1">
      <c r="A120" s="3">
        <v>113</v>
      </c>
      <c r="B120" s="74">
        <v>44551</v>
      </c>
      <c r="C120" s="4" t="s">
        <v>287</v>
      </c>
      <c r="D120" s="75" t="s">
        <v>288</v>
      </c>
      <c r="E120" s="4" t="s">
        <v>26</v>
      </c>
      <c r="F120" s="75" t="s">
        <v>185</v>
      </c>
      <c r="G120" s="42">
        <v>2</v>
      </c>
      <c r="H120" s="42">
        <v>38.1</v>
      </c>
      <c r="I120" s="42">
        <v>40</v>
      </c>
      <c r="J120" s="125"/>
      <c r="K120" s="128"/>
      <c r="L120" s="96">
        <f t="shared" si="8"/>
        <v>7.620000000000001</v>
      </c>
      <c r="M120" s="128"/>
      <c r="N120" s="60"/>
      <c r="O120" s="48"/>
    </row>
    <row r="121" spans="1:15" s="27" customFormat="1" ht="15" customHeight="1">
      <c r="A121" s="3">
        <f>A120+1</f>
        <v>114</v>
      </c>
      <c r="B121" s="74">
        <v>44551</v>
      </c>
      <c r="C121" s="4" t="s">
        <v>289</v>
      </c>
      <c r="D121" s="75" t="s">
        <v>290</v>
      </c>
      <c r="E121" s="4" t="s">
        <v>26</v>
      </c>
      <c r="F121" s="75" t="s">
        <v>29</v>
      </c>
      <c r="G121" s="42">
        <v>137</v>
      </c>
      <c r="H121" s="42">
        <v>2223.6</v>
      </c>
      <c r="I121" s="42">
        <v>1736</v>
      </c>
      <c r="J121" s="123" t="s">
        <v>27</v>
      </c>
      <c r="K121" s="126">
        <v>2800</v>
      </c>
      <c r="L121" s="96">
        <f t="shared" si="8"/>
        <v>444.72</v>
      </c>
      <c r="M121" s="126">
        <f>K121+L121+L122+L123</f>
        <v>3305.12</v>
      </c>
      <c r="N121" s="60"/>
      <c r="O121" s="48"/>
    </row>
    <row r="122" spans="1:15" s="27" customFormat="1" ht="15" customHeight="1">
      <c r="A122" s="3">
        <f t="shared" ref="A122:A159" si="16">A121+1</f>
        <v>115</v>
      </c>
      <c r="B122" s="74">
        <v>44551</v>
      </c>
      <c r="C122" s="4" t="s">
        <v>291</v>
      </c>
      <c r="D122" s="75" t="s">
        <v>292</v>
      </c>
      <c r="E122" s="4" t="s">
        <v>26</v>
      </c>
      <c r="F122" s="75" t="s">
        <v>30</v>
      </c>
      <c r="G122" s="42">
        <v>34</v>
      </c>
      <c r="H122" s="42">
        <v>286</v>
      </c>
      <c r="I122" s="42">
        <v>250</v>
      </c>
      <c r="J122" s="124"/>
      <c r="K122" s="127"/>
      <c r="L122" s="96">
        <f t="shared" si="8"/>
        <v>57.2</v>
      </c>
      <c r="M122" s="127"/>
      <c r="N122" s="60"/>
      <c r="O122" s="48"/>
    </row>
    <row r="123" spans="1:15" s="27" customFormat="1" ht="15" customHeight="1">
      <c r="A123" s="3">
        <f t="shared" si="16"/>
        <v>116</v>
      </c>
      <c r="B123" s="74">
        <v>44551</v>
      </c>
      <c r="C123" s="4" t="s">
        <v>293</v>
      </c>
      <c r="D123" s="75" t="s">
        <v>294</v>
      </c>
      <c r="E123" s="4" t="s">
        <v>26</v>
      </c>
      <c r="F123" s="75" t="s">
        <v>39</v>
      </c>
      <c r="G123" s="42">
        <v>1</v>
      </c>
      <c r="H123" s="42">
        <v>16</v>
      </c>
      <c r="I123" s="42">
        <v>15</v>
      </c>
      <c r="J123" s="125"/>
      <c r="K123" s="128"/>
      <c r="L123" s="96">
        <f t="shared" si="8"/>
        <v>3.2</v>
      </c>
      <c r="M123" s="128"/>
      <c r="N123" s="60"/>
      <c r="O123" s="48"/>
    </row>
    <row r="124" spans="1:15" s="27" customFormat="1" ht="38.25">
      <c r="A124" s="3">
        <f>A123+1</f>
        <v>117</v>
      </c>
      <c r="B124" s="74">
        <v>44551</v>
      </c>
      <c r="C124" s="4" t="s">
        <v>295</v>
      </c>
      <c r="D124" s="75" t="s">
        <v>296</v>
      </c>
      <c r="E124" s="4" t="s">
        <v>26</v>
      </c>
      <c r="F124" s="75" t="s">
        <v>31</v>
      </c>
      <c r="G124" s="42">
        <v>105</v>
      </c>
      <c r="H124" s="42">
        <v>2123</v>
      </c>
      <c r="I124" s="42">
        <v>1567</v>
      </c>
      <c r="J124" s="76">
        <v>1</v>
      </c>
      <c r="K124" s="41">
        <f t="shared" si="9"/>
        <v>1567</v>
      </c>
      <c r="L124" s="96">
        <f t="shared" si="8"/>
        <v>424.6</v>
      </c>
      <c r="M124" s="41">
        <f t="shared" si="10"/>
        <v>1991.6</v>
      </c>
      <c r="N124" s="60"/>
      <c r="O124" s="48"/>
    </row>
    <row r="125" spans="1:15" s="27" customFormat="1" ht="39.75" customHeight="1">
      <c r="A125" s="3">
        <f t="shared" si="16"/>
        <v>118</v>
      </c>
      <c r="B125" s="74">
        <v>44551</v>
      </c>
      <c r="C125" s="4" t="s">
        <v>297</v>
      </c>
      <c r="D125" s="75" t="s">
        <v>298</v>
      </c>
      <c r="E125" s="4" t="s">
        <v>26</v>
      </c>
      <c r="F125" s="75" t="s">
        <v>34</v>
      </c>
      <c r="G125" s="42">
        <v>263</v>
      </c>
      <c r="H125" s="42">
        <v>4470.7</v>
      </c>
      <c r="I125" s="42">
        <v>3548</v>
      </c>
      <c r="J125" s="76">
        <v>1</v>
      </c>
      <c r="K125" s="41">
        <f t="shared" si="9"/>
        <v>3548</v>
      </c>
      <c r="L125" s="96">
        <f t="shared" si="8"/>
        <v>894.14</v>
      </c>
      <c r="M125" s="41">
        <f t="shared" si="10"/>
        <v>4442.1400000000003</v>
      </c>
      <c r="N125" s="60"/>
      <c r="O125" s="48"/>
    </row>
    <row r="126" spans="1:15" s="27" customFormat="1" ht="15" customHeight="1">
      <c r="A126" s="3">
        <f>A125+1</f>
        <v>119</v>
      </c>
      <c r="B126" s="74">
        <v>44551</v>
      </c>
      <c r="C126" s="4" t="s">
        <v>299</v>
      </c>
      <c r="D126" s="75" t="s">
        <v>300</v>
      </c>
      <c r="E126" s="4" t="s">
        <v>26</v>
      </c>
      <c r="F126" s="75" t="s">
        <v>33</v>
      </c>
      <c r="G126" s="42">
        <v>32</v>
      </c>
      <c r="H126" s="42">
        <v>850</v>
      </c>
      <c r="I126" s="42">
        <v>640</v>
      </c>
      <c r="J126" s="123" t="s">
        <v>27</v>
      </c>
      <c r="K126" s="126">
        <v>2200</v>
      </c>
      <c r="L126" s="96">
        <f t="shared" si="8"/>
        <v>170</v>
      </c>
      <c r="M126" s="126">
        <f>K126+L126+L127</f>
        <v>2611.6799999999998</v>
      </c>
      <c r="N126" s="56"/>
      <c r="O126" s="48"/>
    </row>
    <row r="127" spans="1:15" s="27" customFormat="1" ht="15" customHeight="1">
      <c r="A127" s="3">
        <f t="shared" si="16"/>
        <v>120</v>
      </c>
      <c r="B127" s="74">
        <v>44551</v>
      </c>
      <c r="C127" s="4" t="s">
        <v>301</v>
      </c>
      <c r="D127" s="75" t="s">
        <v>302</v>
      </c>
      <c r="E127" s="4" t="s">
        <v>26</v>
      </c>
      <c r="F127" s="75" t="s">
        <v>47</v>
      </c>
      <c r="G127" s="42">
        <v>53</v>
      </c>
      <c r="H127" s="42">
        <v>1208.4000000000001</v>
      </c>
      <c r="I127" s="42">
        <v>1060</v>
      </c>
      <c r="J127" s="125"/>
      <c r="K127" s="128"/>
      <c r="L127" s="96">
        <f t="shared" si="8"/>
        <v>241.68000000000004</v>
      </c>
      <c r="M127" s="128"/>
      <c r="N127" s="56"/>
      <c r="O127" s="48"/>
    </row>
    <row r="128" spans="1:15" s="27" customFormat="1" ht="15" customHeight="1">
      <c r="A128" s="3">
        <f>A127+1</f>
        <v>121</v>
      </c>
      <c r="B128" s="82">
        <v>44552</v>
      </c>
      <c r="C128" s="83" t="s">
        <v>303</v>
      </c>
      <c r="D128" s="84" t="s">
        <v>304</v>
      </c>
      <c r="E128" s="83" t="s">
        <v>26</v>
      </c>
      <c r="F128" s="84" t="s">
        <v>34</v>
      </c>
      <c r="G128" s="43">
        <v>387</v>
      </c>
      <c r="H128" s="43">
        <v>7428.3</v>
      </c>
      <c r="I128" s="43">
        <v>5214</v>
      </c>
      <c r="J128" s="76">
        <v>1</v>
      </c>
      <c r="K128" s="41">
        <f t="shared" si="9"/>
        <v>5214</v>
      </c>
      <c r="L128" s="96">
        <f t="shared" si="8"/>
        <v>1485.66</v>
      </c>
      <c r="M128" s="41">
        <f t="shared" si="10"/>
        <v>6699.66</v>
      </c>
      <c r="N128" s="56"/>
      <c r="O128" s="48"/>
    </row>
    <row r="129" spans="1:15" s="27" customFormat="1" ht="15" customHeight="1">
      <c r="A129" s="3">
        <f>A128+1</f>
        <v>122</v>
      </c>
      <c r="B129" s="82">
        <v>44552</v>
      </c>
      <c r="C129" s="83" t="s">
        <v>305</v>
      </c>
      <c r="D129" s="84" t="s">
        <v>306</v>
      </c>
      <c r="E129" s="83" t="s">
        <v>26</v>
      </c>
      <c r="F129" s="84" t="s">
        <v>307</v>
      </c>
      <c r="G129" s="43">
        <v>100</v>
      </c>
      <c r="H129" s="43">
        <v>3040</v>
      </c>
      <c r="I129" s="43">
        <v>3000</v>
      </c>
      <c r="J129" s="76">
        <v>1</v>
      </c>
      <c r="K129" s="41">
        <f t="shared" si="9"/>
        <v>3000</v>
      </c>
      <c r="L129" s="96">
        <f t="shared" si="8"/>
        <v>608</v>
      </c>
      <c r="M129" s="41">
        <f t="shared" si="10"/>
        <v>3608</v>
      </c>
      <c r="N129" s="60"/>
      <c r="O129" s="48"/>
    </row>
    <row r="130" spans="1:15" s="27" customFormat="1" ht="15" customHeight="1">
      <c r="A130" s="5">
        <v>123</v>
      </c>
      <c r="B130" s="82">
        <v>44552</v>
      </c>
      <c r="C130" s="83" t="s">
        <v>308</v>
      </c>
      <c r="D130" s="84" t="s">
        <v>309</v>
      </c>
      <c r="E130" s="83" t="s">
        <v>26</v>
      </c>
      <c r="F130" s="84" t="s">
        <v>43</v>
      </c>
      <c r="G130" s="43">
        <v>16</v>
      </c>
      <c r="H130" s="43">
        <v>660</v>
      </c>
      <c r="I130" s="43">
        <v>520</v>
      </c>
      <c r="J130" s="123" t="s">
        <v>27</v>
      </c>
      <c r="K130" s="126">
        <v>2800</v>
      </c>
      <c r="L130" s="96">
        <f t="shared" si="8"/>
        <v>132</v>
      </c>
      <c r="M130" s="126">
        <f>K130+L130+L131+L132+L133</f>
        <v>3120.6</v>
      </c>
      <c r="N130" s="60"/>
      <c r="O130" s="48"/>
    </row>
    <row r="131" spans="1:15" s="27" customFormat="1" ht="15" customHeight="1">
      <c r="A131" s="5">
        <f>A130+1</f>
        <v>124</v>
      </c>
      <c r="B131" s="82">
        <v>44552</v>
      </c>
      <c r="C131" s="83" t="s">
        <v>310</v>
      </c>
      <c r="D131" s="84" t="s">
        <v>311</v>
      </c>
      <c r="E131" s="83" t="s">
        <v>26</v>
      </c>
      <c r="F131" s="84" t="s">
        <v>47</v>
      </c>
      <c r="G131" s="43">
        <v>6</v>
      </c>
      <c r="H131" s="43">
        <v>142</v>
      </c>
      <c r="I131" s="43">
        <v>120</v>
      </c>
      <c r="J131" s="124"/>
      <c r="K131" s="127"/>
      <c r="L131" s="96">
        <f t="shared" si="8"/>
        <v>28.400000000000002</v>
      </c>
      <c r="M131" s="127"/>
      <c r="N131" s="56"/>
      <c r="O131" s="48"/>
    </row>
    <row r="132" spans="1:15" s="27" customFormat="1" ht="15" customHeight="1">
      <c r="A132" s="5">
        <f>A131+1</f>
        <v>125</v>
      </c>
      <c r="B132" s="82">
        <v>44552</v>
      </c>
      <c r="C132" s="83" t="s">
        <v>312</v>
      </c>
      <c r="D132" s="84" t="s">
        <v>313</v>
      </c>
      <c r="E132" s="83" t="s">
        <v>26</v>
      </c>
      <c r="F132" s="84" t="s">
        <v>29</v>
      </c>
      <c r="G132" s="43">
        <v>26</v>
      </c>
      <c r="H132" s="43">
        <v>613.6</v>
      </c>
      <c r="I132" s="43">
        <v>520</v>
      </c>
      <c r="J132" s="124"/>
      <c r="K132" s="127"/>
      <c r="L132" s="96">
        <f t="shared" si="8"/>
        <v>122.72000000000001</v>
      </c>
      <c r="M132" s="127"/>
      <c r="N132" s="56"/>
      <c r="O132" s="48"/>
    </row>
    <row r="133" spans="1:15" s="27" customFormat="1" ht="15" customHeight="1">
      <c r="A133" s="5">
        <f>A132+1</f>
        <v>126</v>
      </c>
      <c r="B133" s="82">
        <v>44552</v>
      </c>
      <c r="C133" s="83" t="s">
        <v>314</v>
      </c>
      <c r="D133" s="84" t="s">
        <v>315</v>
      </c>
      <c r="E133" s="83" t="s">
        <v>26</v>
      </c>
      <c r="F133" s="84" t="s">
        <v>46</v>
      </c>
      <c r="G133" s="43">
        <v>19</v>
      </c>
      <c r="H133" s="43">
        <v>187.4</v>
      </c>
      <c r="I133" s="43">
        <v>150</v>
      </c>
      <c r="J133" s="125"/>
      <c r="K133" s="128"/>
      <c r="L133" s="96">
        <f t="shared" ref="L133:L176" si="17">H133*0.2</f>
        <v>37.480000000000004</v>
      </c>
      <c r="M133" s="128"/>
      <c r="N133" s="56"/>
      <c r="O133" s="48"/>
    </row>
    <row r="134" spans="1:15" s="27" customFormat="1" ht="15" customHeight="1">
      <c r="A134" s="3">
        <v>127</v>
      </c>
      <c r="B134" s="74">
        <v>44553</v>
      </c>
      <c r="C134" s="4" t="s">
        <v>316</v>
      </c>
      <c r="D134" s="75" t="s">
        <v>317</v>
      </c>
      <c r="E134" s="4" t="s">
        <v>26</v>
      </c>
      <c r="F134" s="75" t="s">
        <v>33</v>
      </c>
      <c r="G134" s="42">
        <v>94</v>
      </c>
      <c r="H134" s="42">
        <v>2162</v>
      </c>
      <c r="I134" s="42">
        <v>1880</v>
      </c>
      <c r="J134" s="76">
        <v>1</v>
      </c>
      <c r="K134" s="41">
        <f t="shared" ref="K134:K174" si="18">I134*J134</f>
        <v>1880</v>
      </c>
      <c r="L134" s="96">
        <f t="shared" si="17"/>
        <v>432.40000000000003</v>
      </c>
      <c r="M134" s="41">
        <f t="shared" ref="M134:M175" si="19">K134+L134</f>
        <v>2312.4</v>
      </c>
      <c r="N134" s="56"/>
      <c r="O134" s="48"/>
    </row>
    <row r="135" spans="1:15" s="27" customFormat="1" ht="15" customHeight="1">
      <c r="A135" s="3">
        <f t="shared" si="16"/>
        <v>128</v>
      </c>
      <c r="B135" s="74">
        <v>44553</v>
      </c>
      <c r="C135" s="4" t="s">
        <v>318</v>
      </c>
      <c r="D135" s="75" t="s">
        <v>319</v>
      </c>
      <c r="E135" s="4" t="s">
        <v>26</v>
      </c>
      <c r="F135" s="75" t="s">
        <v>218</v>
      </c>
      <c r="G135" s="42">
        <v>50</v>
      </c>
      <c r="H135" s="42">
        <v>1520</v>
      </c>
      <c r="I135" s="42">
        <v>1500</v>
      </c>
      <c r="J135" s="76">
        <v>1</v>
      </c>
      <c r="K135" s="41">
        <f t="shared" si="18"/>
        <v>1500</v>
      </c>
      <c r="L135" s="96">
        <f t="shared" si="17"/>
        <v>304</v>
      </c>
      <c r="M135" s="41">
        <f t="shared" si="19"/>
        <v>1804</v>
      </c>
      <c r="N135" s="56"/>
      <c r="O135" s="48"/>
    </row>
    <row r="136" spans="1:15" s="27" customFormat="1" ht="27" customHeight="1">
      <c r="A136" s="3">
        <f t="shared" ref="A136:A143" si="20">A135+1</f>
        <v>129</v>
      </c>
      <c r="B136" s="74">
        <v>44553</v>
      </c>
      <c r="C136" s="4" t="s">
        <v>320</v>
      </c>
      <c r="D136" s="75" t="s">
        <v>321</v>
      </c>
      <c r="E136" s="4" t="s">
        <v>26</v>
      </c>
      <c r="F136" s="75" t="s">
        <v>29</v>
      </c>
      <c r="G136" s="42">
        <v>189</v>
      </c>
      <c r="H136" s="42">
        <v>4380.6000000000004</v>
      </c>
      <c r="I136" s="42">
        <v>2974</v>
      </c>
      <c r="J136" s="76">
        <v>1</v>
      </c>
      <c r="K136" s="41">
        <f t="shared" si="18"/>
        <v>2974</v>
      </c>
      <c r="L136" s="96">
        <f t="shared" si="17"/>
        <v>876.12000000000012</v>
      </c>
      <c r="M136" s="41">
        <f t="shared" si="19"/>
        <v>3850.12</v>
      </c>
      <c r="N136" s="56"/>
      <c r="O136" s="48"/>
    </row>
    <row r="137" spans="1:15" s="27" customFormat="1" ht="25.5">
      <c r="A137" s="3">
        <f t="shared" si="20"/>
        <v>130</v>
      </c>
      <c r="B137" s="74">
        <v>44553</v>
      </c>
      <c r="C137" s="4" t="s">
        <v>322</v>
      </c>
      <c r="D137" s="75" t="s">
        <v>323</v>
      </c>
      <c r="E137" s="4" t="s">
        <v>26</v>
      </c>
      <c r="F137" s="75" t="s">
        <v>34</v>
      </c>
      <c r="G137" s="42">
        <v>450</v>
      </c>
      <c r="H137" s="42">
        <v>7643.2</v>
      </c>
      <c r="I137" s="42">
        <v>5594</v>
      </c>
      <c r="J137" s="76">
        <v>1</v>
      </c>
      <c r="K137" s="41">
        <f t="shared" si="18"/>
        <v>5594</v>
      </c>
      <c r="L137" s="96">
        <f t="shared" si="17"/>
        <v>1528.64</v>
      </c>
      <c r="M137" s="41">
        <f t="shared" si="19"/>
        <v>7122.64</v>
      </c>
      <c r="N137" s="56"/>
      <c r="O137" s="48"/>
    </row>
    <row r="138" spans="1:15" s="27" customFormat="1" ht="42" customHeight="1">
      <c r="A138" s="3">
        <f t="shared" si="20"/>
        <v>131</v>
      </c>
      <c r="B138" s="74">
        <v>44553</v>
      </c>
      <c r="C138" s="4" t="s">
        <v>324</v>
      </c>
      <c r="D138" s="75" t="s">
        <v>325</v>
      </c>
      <c r="E138" s="4" t="s">
        <v>26</v>
      </c>
      <c r="F138" s="75" t="s">
        <v>34</v>
      </c>
      <c r="G138" s="42">
        <v>629</v>
      </c>
      <c r="H138" s="42">
        <v>12390.6</v>
      </c>
      <c r="I138" s="42">
        <v>8582</v>
      </c>
      <c r="J138" s="76">
        <v>1</v>
      </c>
      <c r="K138" s="41">
        <f t="shared" si="18"/>
        <v>8582</v>
      </c>
      <c r="L138" s="96">
        <f t="shared" si="17"/>
        <v>2478.1200000000003</v>
      </c>
      <c r="M138" s="41">
        <f t="shared" si="19"/>
        <v>11060.12</v>
      </c>
      <c r="N138" s="56"/>
      <c r="O138" s="48"/>
    </row>
    <row r="139" spans="1:15" s="27" customFormat="1" ht="15" customHeight="1">
      <c r="A139" s="3">
        <f t="shared" si="20"/>
        <v>132</v>
      </c>
      <c r="B139" s="74">
        <v>44553</v>
      </c>
      <c r="C139" s="4" t="s">
        <v>326</v>
      </c>
      <c r="D139" s="75" t="s">
        <v>327</v>
      </c>
      <c r="E139" s="4" t="s">
        <v>26</v>
      </c>
      <c r="F139" s="75" t="s">
        <v>29</v>
      </c>
      <c r="G139" s="42">
        <v>147</v>
      </c>
      <c r="H139" s="42">
        <v>2777.6</v>
      </c>
      <c r="I139" s="42">
        <v>2105</v>
      </c>
      <c r="J139" s="76">
        <v>1</v>
      </c>
      <c r="K139" s="41">
        <f t="shared" si="18"/>
        <v>2105</v>
      </c>
      <c r="L139" s="96">
        <f t="shared" si="17"/>
        <v>555.52</v>
      </c>
      <c r="M139" s="41">
        <f t="shared" si="19"/>
        <v>2660.52</v>
      </c>
      <c r="N139" s="56"/>
      <c r="O139" s="48"/>
    </row>
    <row r="140" spans="1:15" s="27" customFormat="1" ht="25.5">
      <c r="A140" s="3">
        <f t="shared" si="20"/>
        <v>133</v>
      </c>
      <c r="B140" s="74">
        <v>44553</v>
      </c>
      <c r="C140" s="4" t="s">
        <v>328</v>
      </c>
      <c r="D140" s="75" t="s">
        <v>329</v>
      </c>
      <c r="E140" s="4" t="s">
        <v>26</v>
      </c>
      <c r="F140" s="75" t="s">
        <v>31</v>
      </c>
      <c r="G140" s="42">
        <v>547</v>
      </c>
      <c r="H140" s="42">
        <v>9620.2000000000007</v>
      </c>
      <c r="I140" s="42">
        <v>6916</v>
      </c>
      <c r="J140" s="76">
        <v>1</v>
      </c>
      <c r="K140" s="41">
        <f t="shared" si="18"/>
        <v>6916</v>
      </c>
      <c r="L140" s="96">
        <f t="shared" si="17"/>
        <v>1924.0400000000002</v>
      </c>
      <c r="M140" s="41">
        <f t="shared" si="19"/>
        <v>8840.0400000000009</v>
      </c>
      <c r="N140" s="56"/>
      <c r="O140" s="48"/>
    </row>
    <row r="141" spans="1:15" s="27" customFormat="1" ht="15" customHeight="1">
      <c r="A141" s="3">
        <f t="shared" si="20"/>
        <v>134</v>
      </c>
      <c r="B141" s="74">
        <v>44554</v>
      </c>
      <c r="C141" s="4" t="s">
        <v>330</v>
      </c>
      <c r="D141" s="75" t="s">
        <v>331</v>
      </c>
      <c r="E141" s="4" t="s">
        <v>26</v>
      </c>
      <c r="F141" s="75" t="s">
        <v>34</v>
      </c>
      <c r="G141" s="42">
        <v>365</v>
      </c>
      <c r="H141" s="42">
        <v>7820.4</v>
      </c>
      <c r="I141" s="42">
        <v>5476</v>
      </c>
      <c r="J141" s="76">
        <v>1</v>
      </c>
      <c r="K141" s="41">
        <f t="shared" si="18"/>
        <v>5476</v>
      </c>
      <c r="L141" s="96">
        <f t="shared" si="17"/>
        <v>1564.08</v>
      </c>
      <c r="M141" s="41">
        <f t="shared" si="19"/>
        <v>7040.08</v>
      </c>
      <c r="N141" s="56"/>
      <c r="O141" s="48"/>
    </row>
    <row r="142" spans="1:15" s="27" customFormat="1" ht="38.25">
      <c r="A142" s="3">
        <f t="shared" si="20"/>
        <v>135</v>
      </c>
      <c r="B142" s="74">
        <v>44554</v>
      </c>
      <c r="C142" s="4" t="s">
        <v>332</v>
      </c>
      <c r="D142" s="75" t="s">
        <v>333</v>
      </c>
      <c r="E142" s="4" t="s">
        <v>26</v>
      </c>
      <c r="F142" s="75" t="s">
        <v>31</v>
      </c>
      <c r="G142" s="42">
        <v>155</v>
      </c>
      <c r="H142" s="42">
        <v>4293.8</v>
      </c>
      <c r="I142" s="42">
        <v>3100</v>
      </c>
      <c r="J142" s="76">
        <v>1</v>
      </c>
      <c r="K142" s="41">
        <f t="shared" si="18"/>
        <v>3100</v>
      </c>
      <c r="L142" s="96">
        <f t="shared" si="17"/>
        <v>858.7600000000001</v>
      </c>
      <c r="M142" s="41">
        <f t="shared" si="19"/>
        <v>3958.76</v>
      </c>
      <c r="N142" s="56"/>
      <c r="O142" s="48"/>
    </row>
    <row r="143" spans="1:15" s="27" customFormat="1" ht="15">
      <c r="A143" s="3">
        <f t="shared" si="20"/>
        <v>136</v>
      </c>
      <c r="B143" s="74">
        <v>44554</v>
      </c>
      <c r="C143" s="4" t="s">
        <v>334</v>
      </c>
      <c r="D143" s="75" t="s">
        <v>335</v>
      </c>
      <c r="E143" s="4" t="s">
        <v>26</v>
      </c>
      <c r="F143" s="75" t="s">
        <v>152</v>
      </c>
      <c r="G143" s="42">
        <v>52</v>
      </c>
      <c r="H143" s="42">
        <v>1343.6</v>
      </c>
      <c r="I143" s="42">
        <v>1040</v>
      </c>
      <c r="J143" s="123" t="s">
        <v>27</v>
      </c>
      <c r="K143" s="126">
        <v>2800</v>
      </c>
      <c r="L143" s="96">
        <f t="shared" si="17"/>
        <v>268.71999999999997</v>
      </c>
      <c r="M143" s="126">
        <f>K143+L143+L144+L145</f>
        <v>3133.54</v>
      </c>
      <c r="N143" s="56"/>
      <c r="O143" s="48"/>
    </row>
    <row r="144" spans="1:15" s="27" customFormat="1" ht="15">
      <c r="A144" s="3">
        <f t="shared" si="16"/>
        <v>137</v>
      </c>
      <c r="B144" s="74">
        <v>44554</v>
      </c>
      <c r="C144" s="4" t="s">
        <v>336</v>
      </c>
      <c r="D144" s="75" t="s">
        <v>337</v>
      </c>
      <c r="E144" s="4" t="s">
        <v>26</v>
      </c>
      <c r="F144" s="75" t="s">
        <v>211</v>
      </c>
      <c r="G144" s="42">
        <v>3</v>
      </c>
      <c r="H144" s="42">
        <v>60</v>
      </c>
      <c r="I144" s="42">
        <v>60</v>
      </c>
      <c r="J144" s="124"/>
      <c r="K144" s="127"/>
      <c r="L144" s="96">
        <f t="shared" si="17"/>
        <v>12</v>
      </c>
      <c r="M144" s="127"/>
      <c r="N144" s="56"/>
      <c r="O144" s="48"/>
    </row>
    <row r="145" spans="1:15" s="27" customFormat="1" ht="15">
      <c r="A145" s="3">
        <f t="shared" si="16"/>
        <v>138</v>
      </c>
      <c r="B145" s="74">
        <v>44554</v>
      </c>
      <c r="C145" s="4" t="s">
        <v>338</v>
      </c>
      <c r="D145" s="75" t="s">
        <v>339</v>
      </c>
      <c r="E145" s="4" t="s">
        <v>26</v>
      </c>
      <c r="F145" s="75" t="s">
        <v>30</v>
      </c>
      <c r="G145" s="42">
        <v>10</v>
      </c>
      <c r="H145" s="42">
        <v>264.10000000000002</v>
      </c>
      <c r="I145" s="42">
        <v>200</v>
      </c>
      <c r="J145" s="125"/>
      <c r="K145" s="128"/>
      <c r="L145" s="96">
        <f t="shared" si="17"/>
        <v>52.820000000000007</v>
      </c>
      <c r="M145" s="128"/>
      <c r="N145" s="56"/>
      <c r="O145" s="48"/>
    </row>
    <row r="146" spans="1:15" s="27" customFormat="1" ht="25.5">
      <c r="A146" s="3">
        <f>A145+1</f>
        <v>139</v>
      </c>
      <c r="B146" s="74">
        <v>44554</v>
      </c>
      <c r="C146" s="4" t="s">
        <v>340</v>
      </c>
      <c r="D146" s="75" t="s">
        <v>341</v>
      </c>
      <c r="E146" s="4" t="s">
        <v>26</v>
      </c>
      <c r="F146" s="75" t="s">
        <v>29</v>
      </c>
      <c r="G146" s="42">
        <v>206</v>
      </c>
      <c r="H146" s="42">
        <v>4661.5</v>
      </c>
      <c r="I146" s="42">
        <v>3088</v>
      </c>
      <c r="J146" s="76">
        <v>1</v>
      </c>
      <c r="K146" s="41">
        <f t="shared" si="18"/>
        <v>3088</v>
      </c>
      <c r="L146" s="96">
        <f t="shared" si="17"/>
        <v>932.30000000000007</v>
      </c>
      <c r="M146" s="41">
        <f t="shared" si="19"/>
        <v>4020.3</v>
      </c>
      <c r="N146" s="56"/>
      <c r="O146" s="48"/>
    </row>
    <row r="147" spans="1:15" s="27" customFormat="1" ht="15">
      <c r="A147" s="3">
        <f>A146+1</f>
        <v>140</v>
      </c>
      <c r="B147" s="74">
        <v>44554</v>
      </c>
      <c r="C147" s="4" t="s">
        <v>342</v>
      </c>
      <c r="D147" s="75" t="s">
        <v>343</v>
      </c>
      <c r="E147" s="4" t="s">
        <v>26</v>
      </c>
      <c r="F147" s="75" t="s">
        <v>28</v>
      </c>
      <c r="G147" s="42">
        <v>10</v>
      </c>
      <c r="H147" s="42">
        <v>283</v>
      </c>
      <c r="I147" s="42">
        <v>200</v>
      </c>
      <c r="J147" s="123" t="s">
        <v>27</v>
      </c>
      <c r="K147" s="126">
        <v>2800</v>
      </c>
      <c r="L147" s="96">
        <f t="shared" si="17"/>
        <v>56.6</v>
      </c>
      <c r="M147" s="126">
        <f>K147+L147+L148</f>
        <v>3206</v>
      </c>
      <c r="N147" s="56"/>
      <c r="O147" s="48"/>
    </row>
    <row r="148" spans="1:15" s="27" customFormat="1" ht="25.5">
      <c r="A148" s="3">
        <f t="shared" si="16"/>
        <v>141</v>
      </c>
      <c r="B148" s="74">
        <v>44554</v>
      </c>
      <c r="C148" s="4" t="s">
        <v>344</v>
      </c>
      <c r="D148" s="75" t="s">
        <v>345</v>
      </c>
      <c r="E148" s="4" t="s">
        <v>26</v>
      </c>
      <c r="F148" s="75" t="s">
        <v>436</v>
      </c>
      <c r="G148" s="42">
        <v>84</v>
      </c>
      <c r="H148" s="42">
        <v>1747</v>
      </c>
      <c r="I148" s="42">
        <v>1680</v>
      </c>
      <c r="J148" s="125"/>
      <c r="K148" s="128"/>
      <c r="L148" s="96">
        <f t="shared" si="17"/>
        <v>349.40000000000003</v>
      </c>
      <c r="M148" s="128"/>
      <c r="N148" s="56"/>
      <c r="O148" s="48"/>
    </row>
    <row r="149" spans="1:15" s="27" customFormat="1" ht="15">
      <c r="A149" s="3">
        <v>142</v>
      </c>
      <c r="B149" s="82">
        <v>44555</v>
      </c>
      <c r="C149" s="83" t="s">
        <v>346</v>
      </c>
      <c r="D149" s="84" t="s">
        <v>347</v>
      </c>
      <c r="E149" s="83" t="s">
        <v>26</v>
      </c>
      <c r="F149" s="84" t="s">
        <v>28</v>
      </c>
      <c r="G149" s="43">
        <v>100</v>
      </c>
      <c r="H149" s="43">
        <v>2690</v>
      </c>
      <c r="I149" s="43">
        <v>2000</v>
      </c>
      <c r="J149" s="76">
        <v>1</v>
      </c>
      <c r="K149" s="41">
        <f t="shared" si="18"/>
        <v>2000</v>
      </c>
      <c r="L149" s="96">
        <f t="shared" si="17"/>
        <v>538</v>
      </c>
      <c r="M149" s="41">
        <f t="shared" si="19"/>
        <v>2538</v>
      </c>
      <c r="N149" s="56"/>
      <c r="O149" s="48"/>
    </row>
    <row r="150" spans="1:15" s="27" customFormat="1" ht="15">
      <c r="A150" s="3">
        <f t="shared" si="16"/>
        <v>143</v>
      </c>
      <c r="B150" s="82">
        <v>44555</v>
      </c>
      <c r="C150" s="83" t="s">
        <v>348</v>
      </c>
      <c r="D150" s="84" t="s">
        <v>349</v>
      </c>
      <c r="E150" s="83" t="s">
        <v>26</v>
      </c>
      <c r="F150" s="84" t="s">
        <v>28</v>
      </c>
      <c r="G150" s="43">
        <v>85</v>
      </c>
      <c r="H150" s="43">
        <v>1719.5</v>
      </c>
      <c r="I150" s="43">
        <v>1700</v>
      </c>
      <c r="J150" s="76">
        <v>1</v>
      </c>
      <c r="K150" s="41">
        <f t="shared" si="18"/>
        <v>1700</v>
      </c>
      <c r="L150" s="96">
        <f t="shared" si="17"/>
        <v>343.90000000000003</v>
      </c>
      <c r="M150" s="41">
        <f t="shared" si="19"/>
        <v>2043.9</v>
      </c>
      <c r="N150" s="56"/>
      <c r="O150" s="48"/>
    </row>
    <row r="151" spans="1:15" s="27" customFormat="1" ht="15">
      <c r="A151" s="3">
        <f>A150+1</f>
        <v>144</v>
      </c>
      <c r="B151" s="82">
        <v>44555</v>
      </c>
      <c r="C151" s="83" t="s">
        <v>350</v>
      </c>
      <c r="D151" s="84" t="s">
        <v>351</v>
      </c>
      <c r="E151" s="83" t="s">
        <v>26</v>
      </c>
      <c r="F151" s="84" t="s">
        <v>28</v>
      </c>
      <c r="G151" s="43">
        <v>50</v>
      </c>
      <c r="H151" s="43">
        <v>1000</v>
      </c>
      <c r="I151" s="43">
        <v>1000</v>
      </c>
      <c r="J151" s="123" t="s">
        <v>27</v>
      </c>
      <c r="K151" s="126">
        <v>2800</v>
      </c>
      <c r="L151" s="96">
        <f t="shared" si="17"/>
        <v>200</v>
      </c>
      <c r="M151" s="126">
        <f>K151+L151+L152+L153</f>
        <v>3128.16</v>
      </c>
      <c r="N151" s="56"/>
      <c r="O151" s="48"/>
    </row>
    <row r="152" spans="1:15" s="27" customFormat="1" ht="25.5">
      <c r="A152" s="3">
        <f t="shared" si="16"/>
        <v>145</v>
      </c>
      <c r="B152" s="82">
        <v>44555</v>
      </c>
      <c r="C152" s="83" t="s">
        <v>352</v>
      </c>
      <c r="D152" s="84" t="s">
        <v>353</v>
      </c>
      <c r="E152" s="83" t="s">
        <v>26</v>
      </c>
      <c r="F152" s="84" t="s">
        <v>437</v>
      </c>
      <c r="G152" s="43">
        <v>21</v>
      </c>
      <c r="H152" s="43">
        <v>483</v>
      </c>
      <c r="I152" s="43">
        <v>420</v>
      </c>
      <c r="J152" s="124"/>
      <c r="K152" s="127"/>
      <c r="L152" s="96">
        <f t="shared" si="17"/>
        <v>96.600000000000009</v>
      </c>
      <c r="M152" s="127"/>
      <c r="N152" s="56"/>
      <c r="O152" s="48"/>
    </row>
    <row r="153" spans="1:15" s="27" customFormat="1" ht="15" customHeight="1">
      <c r="A153" s="3">
        <f t="shared" si="16"/>
        <v>146</v>
      </c>
      <c r="B153" s="82">
        <v>44555</v>
      </c>
      <c r="C153" s="83" t="s">
        <v>354</v>
      </c>
      <c r="D153" s="84" t="s">
        <v>355</v>
      </c>
      <c r="E153" s="83" t="s">
        <v>26</v>
      </c>
      <c r="F153" s="84" t="s">
        <v>33</v>
      </c>
      <c r="G153" s="43">
        <v>6</v>
      </c>
      <c r="H153" s="43">
        <v>157.80000000000001</v>
      </c>
      <c r="I153" s="43">
        <v>120</v>
      </c>
      <c r="J153" s="125"/>
      <c r="K153" s="128"/>
      <c r="L153" s="96">
        <f t="shared" si="17"/>
        <v>31.560000000000002</v>
      </c>
      <c r="M153" s="128"/>
      <c r="N153" s="56"/>
      <c r="O153" s="48"/>
    </row>
    <row r="154" spans="1:15" s="27" customFormat="1" ht="15" customHeight="1">
      <c r="A154" s="3">
        <f>A153+1</f>
        <v>147</v>
      </c>
      <c r="B154" s="74">
        <v>44555</v>
      </c>
      <c r="C154" s="4" t="s">
        <v>356</v>
      </c>
      <c r="D154" s="75" t="s">
        <v>357</v>
      </c>
      <c r="E154" s="4" t="s">
        <v>26</v>
      </c>
      <c r="F154" s="75" t="s">
        <v>34</v>
      </c>
      <c r="G154" s="42">
        <v>189</v>
      </c>
      <c r="H154" s="42">
        <v>3420.6</v>
      </c>
      <c r="I154" s="42">
        <v>2914</v>
      </c>
      <c r="J154" s="76">
        <v>1</v>
      </c>
      <c r="K154" s="41">
        <f t="shared" si="18"/>
        <v>2914</v>
      </c>
      <c r="L154" s="96">
        <f t="shared" si="17"/>
        <v>684.12</v>
      </c>
      <c r="M154" s="41">
        <f t="shared" si="19"/>
        <v>3598.12</v>
      </c>
      <c r="N154" s="56"/>
      <c r="O154" s="48"/>
    </row>
    <row r="155" spans="1:15" s="27" customFormat="1" ht="15" customHeight="1">
      <c r="A155" s="3">
        <f>A154+1</f>
        <v>148</v>
      </c>
      <c r="B155" s="74">
        <v>44555</v>
      </c>
      <c r="C155" s="4" t="s">
        <v>358</v>
      </c>
      <c r="D155" s="75" t="s">
        <v>359</v>
      </c>
      <c r="E155" s="4" t="s">
        <v>26</v>
      </c>
      <c r="F155" s="75" t="s">
        <v>39</v>
      </c>
      <c r="G155" s="42">
        <v>4</v>
      </c>
      <c r="H155" s="42">
        <v>20.5</v>
      </c>
      <c r="I155" s="42">
        <v>18</v>
      </c>
      <c r="J155" s="123" t="s">
        <v>27</v>
      </c>
      <c r="K155" s="126">
        <v>2200</v>
      </c>
      <c r="L155" s="96">
        <f t="shared" si="17"/>
        <v>4.1000000000000005</v>
      </c>
      <c r="M155" s="126">
        <f>K155+L155+L156</f>
        <v>2470.62</v>
      </c>
      <c r="N155" s="56"/>
      <c r="O155" s="48"/>
    </row>
    <row r="156" spans="1:15" s="27" customFormat="1" ht="15">
      <c r="A156" s="3">
        <f t="shared" si="16"/>
        <v>149</v>
      </c>
      <c r="B156" s="74">
        <v>44555</v>
      </c>
      <c r="C156" s="4" t="s">
        <v>360</v>
      </c>
      <c r="D156" s="75" t="s">
        <v>361</v>
      </c>
      <c r="E156" s="4" t="s">
        <v>26</v>
      </c>
      <c r="F156" s="75" t="s">
        <v>29</v>
      </c>
      <c r="G156" s="42">
        <v>74</v>
      </c>
      <c r="H156" s="42">
        <v>1332.6</v>
      </c>
      <c r="I156" s="42">
        <v>980</v>
      </c>
      <c r="J156" s="125"/>
      <c r="K156" s="128"/>
      <c r="L156" s="96">
        <f t="shared" si="17"/>
        <v>266.52</v>
      </c>
      <c r="M156" s="128"/>
      <c r="N156" s="56"/>
      <c r="O156" s="48"/>
    </row>
    <row r="157" spans="1:15" s="27" customFormat="1" ht="15">
      <c r="A157" s="3">
        <f>A156+1</f>
        <v>150</v>
      </c>
      <c r="B157" s="74">
        <v>44555</v>
      </c>
      <c r="C157" s="4" t="s">
        <v>362</v>
      </c>
      <c r="D157" s="75" t="s">
        <v>363</v>
      </c>
      <c r="E157" s="4" t="s">
        <v>26</v>
      </c>
      <c r="F157" s="75" t="s">
        <v>31</v>
      </c>
      <c r="G157" s="42">
        <v>96</v>
      </c>
      <c r="H157" s="42">
        <v>2471.1999999999998</v>
      </c>
      <c r="I157" s="42">
        <v>1772</v>
      </c>
      <c r="J157" s="76">
        <v>1</v>
      </c>
      <c r="K157" s="41">
        <f t="shared" si="18"/>
        <v>1772</v>
      </c>
      <c r="L157" s="96">
        <f t="shared" si="17"/>
        <v>494.24</v>
      </c>
      <c r="M157" s="41">
        <f t="shared" si="19"/>
        <v>2266.2399999999998</v>
      </c>
      <c r="N157" s="56"/>
      <c r="O157" s="48"/>
    </row>
    <row r="158" spans="1:15" s="27" customFormat="1" ht="15" customHeight="1">
      <c r="A158" s="3">
        <f>A157+1</f>
        <v>151</v>
      </c>
      <c r="B158" s="74">
        <v>44557</v>
      </c>
      <c r="C158" s="4" t="s">
        <v>364</v>
      </c>
      <c r="D158" s="75" t="s">
        <v>365</v>
      </c>
      <c r="E158" s="4" t="s">
        <v>26</v>
      </c>
      <c r="F158" s="75" t="s">
        <v>29</v>
      </c>
      <c r="G158" s="42">
        <v>103</v>
      </c>
      <c r="H158" s="42">
        <v>2278.1999999999998</v>
      </c>
      <c r="I158" s="42">
        <v>1659</v>
      </c>
      <c r="J158" s="123" t="s">
        <v>27</v>
      </c>
      <c r="K158" s="126">
        <v>2800</v>
      </c>
      <c r="L158" s="96">
        <f t="shared" si="17"/>
        <v>455.64</v>
      </c>
      <c r="M158" s="126">
        <f>K158+L158+L159</f>
        <v>3265.3199999999997</v>
      </c>
      <c r="N158" s="56"/>
      <c r="O158" s="48"/>
    </row>
    <row r="159" spans="1:15" s="27" customFormat="1" ht="15" customHeight="1">
      <c r="A159" s="3">
        <f t="shared" si="16"/>
        <v>152</v>
      </c>
      <c r="B159" s="74">
        <v>44557</v>
      </c>
      <c r="C159" s="4" t="s">
        <v>366</v>
      </c>
      <c r="D159" s="75" t="s">
        <v>367</v>
      </c>
      <c r="E159" s="4" t="s">
        <v>26</v>
      </c>
      <c r="F159" s="75" t="s">
        <v>39</v>
      </c>
      <c r="G159" s="42">
        <v>4</v>
      </c>
      <c r="H159" s="42">
        <v>48.4</v>
      </c>
      <c r="I159" s="42">
        <v>49</v>
      </c>
      <c r="J159" s="125"/>
      <c r="K159" s="128"/>
      <c r="L159" s="96">
        <f t="shared" si="17"/>
        <v>9.68</v>
      </c>
      <c r="M159" s="128"/>
      <c r="N159" s="56"/>
      <c r="O159" s="48"/>
    </row>
    <row r="160" spans="1:15" s="27" customFormat="1" ht="15" customHeight="1">
      <c r="A160" s="3">
        <f>A159+1</f>
        <v>153</v>
      </c>
      <c r="B160" s="74">
        <v>44558</v>
      </c>
      <c r="C160" s="4" t="s">
        <v>368</v>
      </c>
      <c r="D160" s="75" t="s">
        <v>369</v>
      </c>
      <c r="E160" s="4" t="s">
        <v>26</v>
      </c>
      <c r="F160" s="75" t="s">
        <v>225</v>
      </c>
      <c r="G160" s="42">
        <v>100</v>
      </c>
      <c r="H160" s="42">
        <v>2970</v>
      </c>
      <c r="I160" s="42">
        <v>2000</v>
      </c>
      <c r="J160" s="76" t="s">
        <v>27</v>
      </c>
      <c r="K160" s="41">
        <v>2800</v>
      </c>
      <c r="L160" s="96">
        <f t="shared" si="17"/>
        <v>594</v>
      </c>
      <c r="M160" s="41">
        <f t="shared" si="19"/>
        <v>3394</v>
      </c>
      <c r="N160" s="56"/>
      <c r="O160" s="48"/>
    </row>
    <row r="161" spans="1:15" s="27" customFormat="1" ht="38.25">
      <c r="A161" s="3">
        <f>A160+1</f>
        <v>154</v>
      </c>
      <c r="B161" s="74">
        <v>44558</v>
      </c>
      <c r="C161" s="4" t="s">
        <v>370</v>
      </c>
      <c r="D161" s="75" t="s">
        <v>371</v>
      </c>
      <c r="E161" s="4" t="s">
        <v>26</v>
      </c>
      <c r="F161" s="75" t="s">
        <v>29</v>
      </c>
      <c r="G161" s="42">
        <v>165</v>
      </c>
      <c r="H161" s="42">
        <v>3288</v>
      </c>
      <c r="I161" s="42">
        <v>2428</v>
      </c>
      <c r="J161" s="76">
        <v>1</v>
      </c>
      <c r="K161" s="41">
        <f t="shared" si="18"/>
        <v>2428</v>
      </c>
      <c r="L161" s="96">
        <f t="shared" si="17"/>
        <v>657.6</v>
      </c>
      <c r="M161" s="41">
        <f t="shared" si="19"/>
        <v>3085.6</v>
      </c>
      <c r="N161" s="56"/>
      <c r="O161" s="48"/>
    </row>
    <row r="162" spans="1:15" s="27" customFormat="1" ht="15">
      <c r="A162" s="3">
        <f>A161+1</f>
        <v>155</v>
      </c>
      <c r="B162" s="74">
        <v>44558</v>
      </c>
      <c r="C162" s="4" t="s">
        <v>372</v>
      </c>
      <c r="D162" s="75" t="s">
        <v>373</v>
      </c>
      <c r="E162" s="4" t="s">
        <v>26</v>
      </c>
      <c r="F162" s="75" t="s">
        <v>31</v>
      </c>
      <c r="G162" s="42">
        <v>93</v>
      </c>
      <c r="H162" s="42">
        <v>1985.8</v>
      </c>
      <c r="I162" s="42">
        <v>1350</v>
      </c>
      <c r="J162" s="76">
        <v>1</v>
      </c>
      <c r="K162" s="41">
        <f t="shared" si="18"/>
        <v>1350</v>
      </c>
      <c r="L162" s="96">
        <f t="shared" si="17"/>
        <v>397.16</v>
      </c>
      <c r="M162" s="41">
        <f t="shared" si="19"/>
        <v>1747.16</v>
      </c>
      <c r="N162" s="56"/>
      <c r="O162" s="48"/>
    </row>
    <row r="163" spans="1:15" s="27" customFormat="1" ht="15">
      <c r="A163" s="3">
        <f t="shared" ref="A163:A182" si="21">A162+1</f>
        <v>156</v>
      </c>
      <c r="B163" s="74">
        <v>44558</v>
      </c>
      <c r="C163" s="4" t="s">
        <v>374</v>
      </c>
      <c r="D163" s="75" t="s">
        <v>375</v>
      </c>
      <c r="E163" s="4" t="s">
        <v>26</v>
      </c>
      <c r="F163" s="75" t="s">
        <v>34</v>
      </c>
      <c r="G163" s="42">
        <v>126</v>
      </c>
      <c r="H163" s="42">
        <v>2040.7</v>
      </c>
      <c r="I163" s="42">
        <v>1550</v>
      </c>
      <c r="J163" s="76">
        <v>1</v>
      </c>
      <c r="K163" s="41">
        <f t="shared" si="18"/>
        <v>1550</v>
      </c>
      <c r="L163" s="96">
        <f t="shared" si="17"/>
        <v>408.14000000000004</v>
      </c>
      <c r="M163" s="41">
        <f t="shared" si="19"/>
        <v>1958.14</v>
      </c>
      <c r="N163" s="56"/>
      <c r="O163" s="48"/>
    </row>
    <row r="164" spans="1:15" s="27" customFormat="1" ht="15">
      <c r="A164" s="3">
        <f>A163+1</f>
        <v>157</v>
      </c>
      <c r="B164" s="74">
        <v>44558</v>
      </c>
      <c r="C164" s="4" t="s">
        <v>376</v>
      </c>
      <c r="D164" s="75" t="s">
        <v>377</v>
      </c>
      <c r="E164" s="4" t="s">
        <v>26</v>
      </c>
      <c r="F164" s="75" t="s">
        <v>29</v>
      </c>
      <c r="G164" s="42">
        <v>36</v>
      </c>
      <c r="H164" s="42">
        <v>1008.5</v>
      </c>
      <c r="I164" s="42">
        <v>1006</v>
      </c>
      <c r="J164" s="123" t="s">
        <v>27</v>
      </c>
      <c r="K164" s="126">
        <v>2800</v>
      </c>
      <c r="L164" s="96">
        <f t="shared" si="17"/>
        <v>201.70000000000002</v>
      </c>
      <c r="M164" s="126">
        <f>K164+L164+L165</f>
        <v>3207.8999999999996</v>
      </c>
      <c r="N164" s="56"/>
      <c r="O164" s="48"/>
    </row>
    <row r="165" spans="1:15" s="27" customFormat="1" ht="15">
      <c r="A165" s="3">
        <f t="shared" si="21"/>
        <v>158</v>
      </c>
      <c r="B165" s="74">
        <v>44558</v>
      </c>
      <c r="C165" s="4" t="s">
        <v>378</v>
      </c>
      <c r="D165" s="75" t="s">
        <v>379</v>
      </c>
      <c r="E165" s="4" t="s">
        <v>26</v>
      </c>
      <c r="F165" s="75" t="s">
        <v>33</v>
      </c>
      <c r="G165" s="42">
        <v>36</v>
      </c>
      <c r="H165" s="42">
        <v>1031</v>
      </c>
      <c r="I165" s="42">
        <v>920</v>
      </c>
      <c r="J165" s="125"/>
      <c r="K165" s="128"/>
      <c r="L165" s="96">
        <f t="shared" si="17"/>
        <v>206.20000000000002</v>
      </c>
      <c r="M165" s="128"/>
      <c r="N165" s="56"/>
      <c r="O165" s="48"/>
    </row>
    <row r="166" spans="1:15" s="27" customFormat="1" ht="15">
      <c r="A166" s="3">
        <f>A165+1</f>
        <v>159</v>
      </c>
      <c r="B166" s="74">
        <v>44558</v>
      </c>
      <c r="C166" s="4" t="s">
        <v>380</v>
      </c>
      <c r="D166" s="75" t="s">
        <v>381</v>
      </c>
      <c r="E166" s="4" t="s">
        <v>26</v>
      </c>
      <c r="F166" s="75" t="s">
        <v>382</v>
      </c>
      <c r="G166" s="42">
        <v>1</v>
      </c>
      <c r="H166" s="42">
        <v>5.0999999999999996</v>
      </c>
      <c r="I166" s="42">
        <v>5</v>
      </c>
      <c r="J166" s="123" t="s">
        <v>27</v>
      </c>
      <c r="K166" s="126">
        <v>2200</v>
      </c>
      <c r="L166" s="96">
        <f t="shared" si="17"/>
        <v>1.02</v>
      </c>
      <c r="M166" s="126">
        <f>K166+L166+L167+L168+L169</f>
        <v>2276.3200000000002</v>
      </c>
      <c r="N166" s="56"/>
      <c r="O166" s="48"/>
    </row>
    <row r="167" spans="1:15" s="27" customFormat="1" ht="15">
      <c r="A167" s="3">
        <f t="shared" si="21"/>
        <v>160</v>
      </c>
      <c r="B167" s="74">
        <v>44558</v>
      </c>
      <c r="C167" s="4" t="s">
        <v>383</v>
      </c>
      <c r="D167" s="75" t="s">
        <v>384</v>
      </c>
      <c r="E167" s="4" t="s">
        <v>26</v>
      </c>
      <c r="F167" s="75" t="s">
        <v>41</v>
      </c>
      <c r="G167" s="42">
        <v>1</v>
      </c>
      <c r="H167" s="42">
        <v>5.5</v>
      </c>
      <c r="I167" s="42">
        <v>4</v>
      </c>
      <c r="J167" s="124"/>
      <c r="K167" s="127"/>
      <c r="L167" s="96">
        <f t="shared" si="17"/>
        <v>1.1000000000000001</v>
      </c>
      <c r="M167" s="127"/>
      <c r="N167" s="56"/>
      <c r="O167" s="48"/>
    </row>
    <row r="168" spans="1:15" s="27" customFormat="1" ht="15">
      <c r="A168" s="3">
        <f t="shared" si="21"/>
        <v>161</v>
      </c>
      <c r="B168" s="74">
        <v>44558</v>
      </c>
      <c r="C168" s="4" t="s">
        <v>385</v>
      </c>
      <c r="D168" s="75" t="s">
        <v>386</v>
      </c>
      <c r="E168" s="4" t="s">
        <v>26</v>
      </c>
      <c r="F168" s="75" t="s">
        <v>43</v>
      </c>
      <c r="G168" s="42">
        <v>9</v>
      </c>
      <c r="H168" s="42">
        <v>351.3</v>
      </c>
      <c r="I168" s="42">
        <v>340</v>
      </c>
      <c r="J168" s="124"/>
      <c r="K168" s="127"/>
      <c r="L168" s="96">
        <f t="shared" si="17"/>
        <v>70.260000000000005</v>
      </c>
      <c r="M168" s="127"/>
      <c r="N168" s="56"/>
      <c r="O168" s="48"/>
    </row>
    <row r="169" spans="1:15" s="27" customFormat="1" ht="15">
      <c r="A169" s="3">
        <f t="shared" si="21"/>
        <v>162</v>
      </c>
      <c r="B169" s="74">
        <v>44558</v>
      </c>
      <c r="C169" s="4" t="s">
        <v>387</v>
      </c>
      <c r="D169" s="75" t="s">
        <v>388</v>
      </c>
      <c r="E169" s="4" t="s">
        <v>26</v>
      </c>
      <c r="F169" s="75" t="s">
        <v>32</v>
      </c>
      <c r="G169" s="42">
        <v>3</v>
      </c>
      <c r="H169" s="42">
        <v>19.7</v>
      </c>
      <c r="I169" s="42">
        <v>19</v>
      </c>
      <c r="J169" s="125"/>
      <c r="K169" s="128"/>
      <c r="L169" s="96">
        <f t="shared" si="17"/>
        <v>3.94</v>
      </c>
      <c r="M169" s="128"/>
      <c r="N169" s="56"/>
      <c r="O169" s="48"/>
    </row>
    <row r="170" spans="1:15" s="27" customFormat="1" ht="51">
      <c r="A170" s="3">
        <f>A169+1</f>
        <v>163</v>
      </c>
      <c r="B170" s="74">
        <v>44559</v>
      </c>
      <c r="C170" s="4" t="s">
        <v>389</v>
      </c>
      <c r="D170" s="75" t="s">
        <v>390</v>
      </c>
      <c r="E170" s="4" t="s">
        <v>26</v>
      </c>
      <c r="F170" s="75" t="s">
        <v>29</v>
      </c>
      <c r="G170" s="42">
        <v>270</v>
      </c>
      <c r="H170" s="42">
        <v>5244.3</v>
      </c>
      <c r="I170" s="42">
        <v>4065.2</v>
      </c>
      <c r="J170" s="76">
        <v>1</v>
      </c>
      <c r="K170" s="41">
        <f t="shared" si="18"/>
        <v>4065.2</v>
      </c>
      <c r="L170" s="96">
        <f t="shared" si="17"/>
        <v>1048.8600000000001</v>
      </c>
      <c r="M170" s="41">
        <f t="shared" si="19"/>
        <v>5114.0599999999995</v>
      </c>
      <c r="N170" s="56"/>
      <c r="O170" s="48"/>
    </row>
    <row r="171" spans="1:15" s="27" customFormat="1" ht="15" customHeight="1">
      <c r="A171" s="3">
        <f>A170+1</f>
        <v>164</v>
      </c>
      <c r="B171" s="74">
        <v>44559</v>
      </c>
      <c r="C171" s="4" t="s">
        <v>391</v>
      </c>
      <c r="D171" s="75" t="s">
        <v>392</v>
      </c>
      <c r="E171" s="4" t="s">
        <v>26</v>
      </c>
      <c r="F171" s="75" t="s">
        <v>29</v>
      </c>
      <c r="G171" s="42">
        <v>30</v>
      </c>
      <c r="H171" s="42">
        <v>807</v>
      </c>
      <c r="I171" s="42">
        <v>600</v>
      </c>
      <c r="J171" s="123" t="s">
        <v>27</v>
      </c>
      <c r="K171" s="126">
        <v>2200</v>
      </c>
      <c r="L171" s="96">
        <f t="shared" si="17"/>
        <v>161.4</v>
      </c>
      <c r="M171" s="126">
        <f>K171+L171+L172</f>
        <v>2419.5</v>
      </c>
      <c r="N171" s="56"/>
      <c r="O171" s="48"/>
    </row>
    <row r="172" spans="1:15" s="27" customFormat="1" ht="15" customHeight="1">
      <c r="A172" s="3">
        <f t="shared" si="21"/>
        <v>165</v>
      </c>
      <c r="B172" s="74">
        <v>44559</v>
      </c>
      <c r="C172" s="4" t="s">
        <v>393</v>
      </c>
      <c r="D172" s="75" t="s">
        <v>394</v>
      </c>
      <c r="E172" s="4" t="s">
        <v>26</v>
      </c>
      <c r="F172" s="75" t="s">
        <v>32</v>
      </c>
      <c r="G172" s="42">
        <v>30</v>
      </c>
      <c r="H172" s="42">
        <v>290.5</v>
      </c>
      <c r="I172" s="42">
        <v>256</v>
      </c>
      <c r="J172" s="125"/>
      <c r="K172" s="128"/>
      <c r="L172" s="96">
        <f t="shared" si="17"/>
        <v>58.1</v>
      </c>
      <c r="M172" s="128"/>
      <c r="N172" s="56"/>
      <c r="O172" s="48"/>
    </row>
    <row r="173" spans="1:15" s="27" customFormat="1" ht="25.5">
      <c r="A173" s="3">
        <f>A172+1</f>
        <v>166</v>
      </c>
      <c r="B173" s="74">
        <v>44559</v>
      </c>
      <c r="C173" s="4" t="s">
        <v>395</v>
      </c>
      <c r="D173" s="75" t="s">
        <v>396</v>
      </c>
      <c r="E173" s="4" t="s">
        <v>26</v>
      </c>
      <c r="F173" s="75" t="s">
        <v>438</v>
      </c>
      <c r="G173" s="42">
        <v>80</v>
      </c>
      <c r="H173" s="42">
        <v>1704.6</v>
      </c>
      <c r="I173" s="42">
        <v>1300</v>
      </c>
      <c r="J173" s="76">
        <v>1</v>
      </c>
      <c r="K173" s="41">
        <f t="shared" si="18"/>
        <v>1300</v>
      </c>
      <c r="L173" s="96">
        <f t="shared" si="17"/>
        <v>340.92</v>
      </c>
      <c r="M173" s="41">
        <f t="shared" si="19"/>
        <v>1640.92</v>
      </c>
      <c r="N173" s="56"/>
      <c r="O173" s="48"/>
    </row>
    <row r="174" spans="1:15" s="27" customFormat="1" ht="15" customHeight="1">
      <c r="A174" s="3">
        <f t="shared" si="21"/>
        <v>167</v>
      </c>
      <c r="B174" s="74">
        <v>44559</v>
      </c>
      <c r="C174" s="4" t="s">
        <v>397</v>
      </c>
      <c r="D174" s="75" t="s">
        <v>398</v>
      </c>
      <c r="E174" s="4" t="s">
        <v>26</v>
      </c>
      <c r="F174" s="75" t="s">
        <v>34</v>
      </c>
      <c r="G174" s="42">
        <v>79</v>
      </c>
      <c r="H174" s="42">
        <v>1071.5</v>
      </c>
      <c r="I174" s="42">
        <v>868</v>
      </c>
      <c r="J174" s="76">
        <v>1</v>
      </c>
      <c r="K174" s="41">
        <f t="shared" si="18"/>
        <v>868</v>
      </c>
      <c r="L174" s="96">
        <f t="shared" si="17"/>
        <v>214.3</v>
      </c>
      <c r="M174" s="41">
        <f t="shared" si="19"/>
        <v>1082.3</v>
      </c>
      <c r="N174" s="56"/>
      <c r="O174" s="48"/>
    </row>
    <row r="175" spans="1:15" s="27" customFormat="1" ht="15" customHeight="1">
      <c r="A175" s="77">
        <f>A174+1</f>
        <v>168</v>
      </c>
      <c r="B175" s="78">
        <v>44560</v>
      </c>
      <c r="C175" s="79" t="s">
        <v>399</v>
      </c>
      <c r="D175" s="80" t="s">
        <v>400</v>
      </c>
      <c r="E175" s="79" t="s">
        <v>26</v>
      </c>
      <c r="F175" s="80" t="s">
        <v>401</v>
      </c>
      <c r="G175" s="102">
        <v>2</v>
      </c>
      <c r="H175" s="102">
        <v>265</v>
      </c>
      <c r="I175" s="102">
        <v>265</v>
      </c>
      <c r="J175" s="81" t="s">
        <v>27</v>
      </c>
      <c r="K175" s="97">
        <v>2500</v>
      </c>
      <c r="L175" s="98">
        <v>100</v>
      </c>
      <c r="M175" s="97">
        <f t="shared" si="19"/>
        <v>2600</v>
      </c>
      <c r="N175" s="41" t="s">
        <v>439</v>
      </c>
      <c r="O175" s="48"/>
    </row>
    <row r="176" spans="1:15" s="27" customFormat="1" ht="15" customHeight="1">
      <c r="A176" s="3">
        <f>A175+1</f>
        <v>169</v>
      </c>
      <c r="B176" s="74">
        <v>44560</v>
      </c>
      <c r="C176" s="4" t="s">
        <v>402</v>
      </c>
      <c r="D176" s="75" t="s">
        <v>403</v>
      </c>
      <c r="E176" s="4" t="s">
        <v>26</v>
      </c>
      <c r="F176" s="75" t="s">
        <v>185</v>
      </c>
      <c r="G176" s="42">
        <v>4</v>
      </c>
      <c r="H176" s="42">
        <v>63.6</v>
      </c>
      <c r="I176" s="42">
        <v>50</v>
      </c>
      <c r="J176" s="123">
        <v>1</v>
      </c>
      <c r="K176" s="126">
        <v>2500</v>
      </c>
      <c r="L176" s="96">
        <f t="shared" si="17"/>
        <v>12.72</v>
      </c>
      <c r="M176" s="126">
        <f>K176+L176+L177+L178+L179+L180</f>
        <v>2699.4799999999996</v>
      </c>
      <c r="N176" s="56"/>
      <c r="O176" s="48"/>
    </row>
    <row r="177" spans="1:15" s="27" customFormat="1" ht="15" customHeight="1">
      <c r="A177" s="3">
        <f t="shared" si="21"/>
        <v>170</v>
      </c>
      <c r="B177" s="74">
        <v>44560</v>
      </c>
      <c r="C177" s="4" t="s">
        <v>404</v>
      </c>
      <c r="D177" s="75" t="s">
        <v>405</v>
      </c>
      <c r="E177" s="4" t="s">
        <v>26</v>
      </c>
      <c r="F177" s="75" t="s">
        <v>30</v>
      </c>
      <c r="G177" s="42">
        <v>39</v>
      </c>
      <c r="H177" s="42">
        <v>248.6</v>
      </c>
      <c r="I177" s="42">
        <v>238.1</v>
      </c>
      <c r="J177" s="124"/>
      <c r="K177" s="127"/>
      <c r="L177" s="96">
        <f t="shared" ref="L177:L190" si="22">H177*0.2</f>
        <v>49.72</v>
      </c>
      <c r="M177" s="127"/>
      <c r="N177" s="56"/>
      <c r="O177" s="48"/>
    </row>
    <row r="178" spans="1:15" s="27" customFormat="1" ht="25.5">
      <c r="A178" s="3">
        <f t="shared" si="21"/>
        <v>171</v>
      </c>
      <c r="B178" s="74">
        <v>44560</v>
      </c>
      <c r="C178" s="4" t="s">
        <v>406</v>
      </c>
      <c r="D178" s="75" t="s">
        <v>407</v>
      </c>
      <c r="E178" s="4" t="s">
        <v>26</v>
      </c>
      <c r="F178" s="75" t="s">
        <v>32</v>
      </c>
      <c r="G178" s="42">
        <v>30</v>
      </c>
      <c r="H178" s="42">
        <v>230.1</v>
      </c>
      <c r="I178" s="42">
        <v>216</v>
      </c>
      <c r="J178" s="124"/>
      <c r="K178" s="127"/>
      <c r="L178" s="96">
        <f t="shared" si="22"/>
        <v>46.02</v>
      </c>
      <c r="M178" s="127"/>
      <c r="N178" s="56"/>
      <c r="O178" s="48"/>
    </row>
    <row r="179" spans="1:15" s="27" customFormat="1" ht="15" customHeight="1">
      <c r="A179" s="3">
        <f t="shared" si="21"/>
        <v>172</v>
      </c>
      <c r="B179" s="74">
        <v>44560</v>
      </c>
      <c r="C179" s="4" t="s">
        <v>408</v>
      </c>
      <c r="D179" s="75" t="s">
        <v>409</v>
      </c>
      <c r="E179" s="4" t="s">
        <v>26</v>
      </c>
      <c r="F179" s="75" t="s">
        <v>33</v>
      </c>
      <c r="G179" s="42">
        <v>6</v>
      </c>
      <c r="H179" s="42">
        <v>158.1</v>
      </c>
      <c r="I179" s="42">
        <v>120</v>
      </c>
      <c r="J179" s="124"/>
      <c r="K179" s="127"/>
      <c r="L179" s="96">
        <f t="shared" si="22"/>
        <v>31.62</v>
      </c>
      <c r="M179" s="127"/>
      <c r="N179" s="56"/>
      <c r="O179" s="48"/>
    </row>
    <row r="180" spans="1:15" s="27" customFormat="1" ht="15" customHeight="1">
      <c r="A180" s="3">
        <f t="shared" si="21"/>
        <v>173</v>
      </c>
      <c r="B180" s="74">
        <v>44560</v>
      </c>
      <c r="C180" s="4" t="s">
        <v>410</v>
      </c>
      <c r="D180" s="75" t="s">
        <v>411</v>
      </c>
      <c r="E180" s="4" t="s">
        <v>26</v>
      </c>
      <c r="F180" s="75" t="s">
        <v>194</v>
      </c>
      <c r="G180" s="42">
        <v>10</v>
      </c>
      <c r="H180" s="42">
        <v>297</v>
      </c>
      <c r="I180" s="42">
        <v>200</v>
      </c>
      <c r="J180" s="125"/>
      <c r="K180" s="128"/>
      <c r="L180" s="96">
        <f t="shared" si="22"/>
        <v>59.400000000000006</v>
      </c>
      <c r="M180" s="128"/>
      <c r="N180" s="56"/>
      <c r="O180" s="48"/>
    </row>
    <row r="181" spans="1:15" s="27" customFormat="1" ht="25.5">
      <c r="A181" s="3">
        <f>A180+1</f>
        <v>174</v>
      </c>
      <c r="B181" s="74">
        <v>44560</v>
      </c>
      <c r="C181" s="4" t="s">
        <v>412</v>
      </c>
      <c r="D181" s="75" t="s">
        <v>413</v>
      </c>
      <c r="E181" s="4" t="s">
        <v>26</v>
      </c>
      <c r="F181" s="75" t="s">
        <v>34</v>
      </c>
      <c r="G181" s="42">
        <v>156</v>
      </c>
      <c r="H181" s="42">
        <v>2783.3</v>
      </c>
      <c r="I181" s="42">
        <v>2056.8000000000002</v>
      </c>
      <c r="J181" s="76">
        <v>1</v>
      </c>
      <c r="K181" s="41">
        <f t="shared" ref="K181:K190" si="23">I181*J181</f>
        <v>2056.8000000000002</v>
      </c>
      <c r="L181" s="96">
        <f t="shared" si="22"/>
        <v>556.66000000000008</v>
      </c>
      <c r="M181" s="41">
        <f t="shared" ref="M181:M190" si="24">K181+L181</f>
        <v>2613.46</v>
      </c>
      <c r="N181" s="56"/>
      <c r="O181" s="48"/>
    </row>
    <row r="182" spans="1:15" s="27" customFormat="1" ht="43.5" customHeight="1">
      <c r="A182" s="3">
        <f t="shared" si="21"/>
        <v>175</v>
      </c>
      <c r="B182" s="74">
        <v>44560</v>
      </c>
      <c r="C182" s="4" t="s">
        <v>414</v>
      </c>
      <c r="D182" s="75" t="s">
        <v>415</v>
      </c>
      <c r="E182" s="4" t="s">
        <v>26</v>
      </c>
      <c r="F182" s="75" t="s">
        <v>31</v>
      </c>
      <c r="G182" s="42">
        <v>205</v>
      </c>
      <c r="H182" s="42">
        <v>3618.2</v>
      </c>
      <c r="I182" s="42">
        <v>2596</v>
      </c>
      <c r="J182" s="76">
        <v>1</v>
      </c>
      <c r="K182" s="41">
        <f t="shared" si="23"/>
        <v>2596</v>
      </c>
      <c r="L182" s="96">
        <f t="shared" si="22"/>
        <v>723.64</v>
      </c>
      <c r="M182" s="41">
        <f t="shared" si="24"/>
        <v>3319.64</v>
      </c>
      <c r="N182" s="56"/>
      <c r="O182" s="48"/>
    </row>
    <row r="183" spans="1:15" s="27" customFormat="1" ht="42" customHeight="1">
      <c r="A183" s="3">
        <f>A182+1</f>
        <v>176</v>
      </c>
      <c r="B183" s="74">
        <v>44560</v>
      </c>
      <c r="C183" s="4" t="s">
        <v>416</v>
      </c>
      <c r="D183" s="75" t="s">
        <v>417</v>
      </c>
      <c r="E183" s="4" t="s">
        <v>26</v>
      </c>
      <c r="F183" s="75" t="s">
        <v>29</v>
      </c>
      <c r="G183" s="42">
        <v>239</v>
      </c>
      <c r="H183" s="42">
        <v>4800.3999999999996</v>
      </c>
      <c r="I183" s="42">
        <v>3522</v>
      </c>
      <c r="J183" s="76">
        <v>1</v>
      </c>
      <c r="K183" s="41">
        <f t="shared" si="23"/>
        <v>3522</v>
      </c>
      <c r="L183" s="96">
        <f t="shared" si="22"/>
        <v>960.07999999999993</v>
      </c>
      <c r="M183" s="41">
        <f t="shared" si="24"/>
        <v>4482.08</v>
      </c>
      <c r="N183" s="56"/>
      <c r="O183" s="48"/>
    </row>
    <row r="184" spans="1:15" s="27" customFormat="1" ht="15" customHeight="1">
      <c r="A184" s="3">
        <f>A183+1</f>
        <v>177</v>
      </c>
      <c r="B184" s="74">
        <v>44561</v>
      </c>
      <c r="C184" s="4" t="s">
        <v>418</v>
      </c>
      <c r="D184" s="75" t="s">
        <v>419</v>
      </c>
      <c r="E184" s="4" t="s">
        <v>26</v>
      </c>
      <c r="F184" s="75" t="s">
        <v>33</v>
      </c>
      <c r="G184" s="42">
        <v>115</v>
      </c>
      <c r="H184" s="42">
        <v>3093.5</v>
      </c>
      <c r="I184" s="42">
        <v>2300</v>
      </c>
      <c r="J184" s="76" t="s">
        <v>27</v>
      </c>
      <c r="K184" s="41">
        <v>2800</v>
      </c>
      <c r="L184" s="96">
        <f t="shared" si="22"/>
        <v>618.70000000000005</v>
      </c>
      <c r="M184" s="41">
        <f t="shared" si="24"/>
        <v>3418.7</v>
      </c>
      <c r="N184" s="56"/>
      <c r="O184" s="48"/>
    </row>
    <row r="185" spans="1:15" s="27" customFormat="1" ht="15" customHeight="1">
      <c r="A185" s="3">
        <f>A184+1</f>
        <v>178</v>
      </c>
      <c r="B185" s="74">
        <v>44561</v>
      </c>
      <c r="C185" s="4" t="s">
        <v>420</v>
      </c>
      <c r="D185" s="75" t="s">
        <v>421</v>
      </c>
      <c r="E185" s="4" t="s">
        <v>26</v>
      </c>
      <c r="F185" s="75" t="s">
        <v>32</v>
      </c>
      <c r="G185" s="42">
        <v>3</v>
      </c>
      <c r="H185" s="42">
        <v>6.5</v>
      </c>
      <c r="I185" s="42">
        <v>6</v>
      </c>
      <c r="J185" s="123" t="s">
        <v>27</v>
      </c>
      <c r="K185" s="126">
        <v>2200</v>
      </c>
      <c r="L185" s="96">
        <f t="shared" si="22"/>
        <v>1.3</v>
      </c>
      <c r="M185" s="126">
        <f>K185+L185+L186+L187+L188</f>
        <v>2467.4800000000005</v>
      </c>
      <c r="N185" s="56"/>
      <c r="O185" s="48"/>
    </row>
    <row r="186" spans="1:15" s="27" customFormat="1" ht="15" customHeight="1">
      <c r="A186" s="3">
        <f t="shared" ref="A186:A187" si="25">A185+1</f>
        <v>179</v>
      </c>
      <c r="B186" s="74">
        <v>44561</v>
      </c>
      <c r="C186" s="4" t="s">
        <v>422</v>
      </c>
      <c r="D186" s="75" t="s">
        <v>423</v>
      </c>
      <c r="E186" s="4" t="s">
        <v>26</v>
      </c>
      <c r="F186" s="75" t="s">
        <v>43</v>
      </c>
      <c r="G186" s="42">
        <v>32</v>
      </c>
      <c r="H186" s="42">
        <v>962</v>
      </c>
      <c r="I186" s="42">
        <v>640</v>
      </c>
      <c r="J186" s="124"/>
      <c r="K186" s="127"/>
      <c r="L186" s="96">
        <f t="shared" si="22"/>
        <v>192.4</v>
      </c>
      <c r="M186" s="127"/>
      <c r="N186" s="56"/>
      <c r="O186" s="48"/>
    </row>
    <row r="187" spans="1:15" s="27" customFormat="1" ht="15" customHeight="1">
      <c r="A187" s="3">
        <f t="shared" si="25"/>
        <v>180</v>
      </c>
      <c r="B187" s="74">
        <v>44561</v>
      </c>
      <c r="C187" s="4" t="s">
        <v>424</v>
      </c>
      <c r="D187" s="75" t="s">
        <v>425</v>
      </c>
      <c r="E187" s="4" t="s">
        <v>26</v>
      </c>
      <c r="F187" s="75" t="s">
        <v>39</v>
      </c>
      <c r="G187" s="42">
        <v>5</v>
      </c>
      <c r="H187" s="42">
        <v>136.5</v>
      </c>
      <c r="I187" s="42">
        <v>100</v>
      </c>
      <c r="J187" s="124"/>
      <c r="K187" s="127"/>
      <c r="L187" s="96">
        <f t="shared" si="22"/>
        <v>27.3</v>
      </c>
      <c r="M187" s="127"/>
      <c r="N187" s="56"/>
      <c r="O187" s="48"/>
    </row>
    <row r="188" spans="1:15" s="27" customFormat="1" ht="25.5">
      <c r="A188" s="3">
        <f>A187+1</f>
        <v>181</v>
      </c>
      <c r="B188" s="74">
        <v>44561</v>
      </c>
      <c r="C188" s="4" t="s">
        <v>426</v>
      </c>
      <c r="D188" s="75" t="s">
        <v>427</v>
      </c>
      <c r="E188" s="4" t="s">
        <v>26</v>
      </c>
      <c r="F188" s="75" t="s">
        <v>428</v>
      </c>
      <c r="G188" s="42">
        <v>10</v>
      </c>
      <c r="H188" s="42">
        <v>232.4</v>
      </c>
      <c r="I188" s="42">
        <v>180</v>
      </c>
      <c r="J188" s="125"/>
      <c r="K188" s="128"/>
      <c r="L188" s="96">
        <f t="shared" si="22"/>
        <v>46.480000000000004</v>
      </c>
      <c r="M188" s="128"/>
      <c r="N188" s="56"/>
      <c r="O188" s="48"/>
    </row>
    <row r="189" spans="1:15" s="27" customFormat="1" ht="15">
      <c r="A189" s="3">
        <f>A188+1</f>
        <v>182</v>
      </c>
      <c r="B189" s="74">
        <v>44561</v>
      </c>
      <c r="C189" s="4" t="s">
        <v>429</v>
      </c>
      <c r="D189" s="75" t="s">
        <v>430</v>
      </c>
      <c r="E189" s="4" t="s">
        <v>26</v>
      </c>
      <c r="F189" s="75" t="s">
        <v>34</v>
      </c>
      <c r="G189" s="42">
        <v>150</v>
      </c>
      <c r="H189" s="42">
        <v>2829.9</v>
      </c>
      <c r="I189" s="42">
        <v>2110</v>
      </c>
      <c r="J189" s="76">
        <v>1</v>
      </c>
      <c r="K189" s="41">
        <f t="shared" si="23"/>
        <v>2110</v>
      </c>
      <c r="L189" s="96">
        <f t="shared" si="22"/>
        <v>565.98</v>
      </c>
      <c r="M189" s="41">
        <f t="shared" si="24"/>
        <v>2675.98</v>
      </c>
      <c r="N189" s="56"/>
      <c r="O189" s="48"/>
    </row>
    <row r="190" spans="1:15" s="27" customFormat="1" ht="25.5">
      <c r="A190" s="3">
        <f>A189+1</f>
        <v>183</v>
      </c>
      <c r="B190" s="74">
        <v>44561</v>
      </c>
      <c r="C190" s="4" t="s">
        <v>431</v>
      </c>
      <c r="D190" s="75" t="s">
        <v>432</v>
      </c>
      <c r="E190" s="4" t="s">
        <v>26</v>
      </c>
      <c r="F190" s="75" t="s">
        <v>31</v>
      </c>
      <c r="G190" s="42">
        <v>167</v>
      </c>
      <c r="H190" s="42">
        <v>3523.9</v>
      </c>
      <c r="I190" s="42">
        <v>2522</v>
      </c>
      <c r="J190" s="76">
        <v>1</v>
      </c>
      <c r="K190" s="41">
        <f t="shared" si="23"/>
        <v>2522</v>
      </c>
      <c r="L190" s="96">
        <f t="shared" si="22"/>
        <v>704.78000000000009</v>
      </c>
      <c r="M190" s="41">
        <f t="shared" si="24"/>
        <v>3226.78</v>
      </c>
      <c r="N190" s="56"/>
      <c r="O190" s="48"/>
    </row>
    <row r="191" spans="1:15" s="27" customFormat="1" ht="15">
      <c r="A191" s="129" t="s">
        <v>433</v>
      </c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1"/>
      <c r="M191" s="92">
        <f>ROUND(SUM(M8:M190),0)</f>
        <v>417711</v>
      </c>
      <c r="N191" s="117"/>
      <c r="O191" s="48"/>
    </row>
    <row r="192" spans="1:15" s="95" customFormat="1" ht="15" customHeight="1">
      <c r="A192" s="118"/>
      <c r="B192" s="118"/>
      <c r="C192" s="118"/>
      <c r="D192" s="118"/>
      <c r="E192" s="118"/>
      <c r="F192" s="119"/>
      <c r="G192" s="120">
        <f>SUM(G8:G190)</f>
        <v>18201</v>
      </c>
      <c r="H192" s="120">
        <f>SUM(H8:H190)</f>
        <v>383042.59999999992</v>
      </c>
      <c r="I192" s="120">
        <f>SUM(I8:I190)</f>
        <v>291661.69999999995</v>
      </c>
      <c r="J192" s="93"/>
      <c r="K192" s="121"/>
      <c r="L192" s="121"/>
      <c r="M192" s="121"/>
      <c r="N192" s="122"/>
      <c r="O192" s="94"/>
    </row>
    <row r="193" spans="1:15" s="27" customFormat="1" ht="15">
      <c r="A193" s="132" t="s">
        <v>14</v>
      </c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60"/>
      <c r="O193" s="48"/>
    </row>
    <row r="194" spans="1:15" s="27" customFormat="1" ht="15">
      <c r="A194" s="133" t="s">
        <v>25</v>
      </c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56"/>
      <c r="O194" s="72"/>
    </row>
    <row r="195" spans="1:15" s="27" customFormat="1" ht="15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58"/>
      <c r="N195" s="56"/>
      <c r="O195" s="72"/>
    </row>
    <row r="196" spans="1:15" s="27" customFormat="1" ht="15">
      <c r="A196" s="105" t="s">
        <v>8</v>
      </c>
      <c r="B196" s="106"/>
      <c r="C196" s="107"/>
      <c r="D196" s="108"/>
      <c r="E196" s="109"/>
      <c r="F196" s="110"/>
      <c r="G196" s="111"/>
      <c r="H196" s="112"/>
      <c r="I196" s="113"/>
      <c r="J196" s="113"/>
      <c r="K196" s="114"/>
      <c r="L196" s="114"/>
      <c r="M196" s="58"/>
      <c r="N196" s="56"/>
      <c r="O196" s="48"/>
    </row>
    <row r="197" spans="1:15" s="27" customFormat="1" ht="15">
      <c r="A197" s="105"/>
      <c r="B197" s="106"/>
      <c r="C197" s="107"/>
      <c r="D197" s="108"/>
      <c r="E197" s="109"/>
      <c r="F197" s="110"/>
      <c r="G197" s="111"/>
      <c r="H197" s="112"/>
      <c r="I197" s="113"/>
      <c r="J197" s="113"/>
      <c r="K197" s="114"/>
      <c r="L197" s="114"/>
      <c r="M197" s="58"/>
      <c r="N197" s="56"/>
      <c r="O197" s="72"/>
    </row>
    <row r="198" spans="1:15" s="27" customFormat="1" ht="15">
      <c r="A198" s="105"/>
      <c r="B198" s="106"/>
      <c r="C198" s="107"/>
      <c r="D198" s="108"/>
      <c r="E198" s="109"/>
      <c r="F198" s="110"/>
      <c r="G198" s="110"/>
      <c r="H198" s="115"/>
      <c r="I198" s="116"/>
      <c r="J198" s="114"/>
      <c r="K198" s="114"/>
      <c r="L198" s="114"/>
      <c r="M198" s="58"/>
      <c r="N198" s="60"/>
      <c r="O198" s="72"/>
    </row>
    <row r="199" spans="1:15" s="27" customFormat="1" ht="15">
      <c r="A199" s="105" t="s">
        <v>9</v>
      </c>
      <c r="B199" s="106"/>
      <c r="C199" s="107"/>
      <c r="D199" s="108"/>
      <c r="E199" s="109"/>
      <c r="F199" s="110"/>
      <c r="G199" s="110"/>
      <c r="H199" s="115"/>
      <c r="I199" s="116"/>
      <c r="J199" s="114"/>
      <c r="K199" s="114"/>
      <c r="L199" s="114"/>
      <c r="M199" s="58"/>
      <c r="N199" s="60"/>
      <c r="O199" s="48"/>
    </row>
    <row r="200" spans="1:15" s="27" customFormat="1" ht="15">
      <c r="A200" s="110"/>
      <c r="B200" s="106"/>
      <c r="C200" s="107"/>
      <c r="D200" s="108"/>
      <c r="E200" s="109"/>
      <c r="F200" s="110"/>
      <c r="G200" s="110"/>
      <c r="H200" s="115"/>
      <c r="I200" s="116"/>
      <c r="J200" s="114"/>
      <c r="K200" s="114"/>
      <c r="L200" s="114"/>
      <c r="M200" s="58"/>
      <c r="N200" s="60"/>
      <c r="O200" s="48"/>
    </row>
    <row r="201" spans="1:15" s="27" customFormat="1" ht="15">
      <c r="A201" s="48"/>
      <c r="B201" s="49"/>
      <c r="C201" s="50"/>
      <c r="D201" s="51"/>
      <c r="E201" s="52"/>
      <c r="F201" s="51"/>
      <c r="G201" s="53"/>
      <c r="H201" s="54"/>
      <c r="I201" s="54"/>
      <c r="J201" s="59"/>
      <c r="K201" s="56"/>
      <c r="L201" s="57"/>
      <c r="M201" s="58"/>
      <c r="N201" s="60"/>
      <c r="O201" s="48"/>
    </row>
    <row r="202" spans="1:15" s="27" customFormat="1" ht="15">
      <c r="A202" s="48"/>
      <c r="B202" s="49"/>
      <c r="C202" s="50"/>
      <c r="D202" s="65"/>
      <c r="E202" s="52"/>
      <c r="F202" s="51"/>
      <c r="G202" s="53"/>
      <c r="H202" s="54"/>
      <c r="I202" s="54"/>
      <c r="J202" s="59"/>
      <c r="K202" s="56"/>
      <c r="L202" s="57"/>
      <c r="M202" s="58"/>
      <c r="N202" s="60"/>
      <c r="O202" s="48"/>
    </row>
    <row r="203" spans="1:15" s="27" customFormat="1" ht="15">
      <c r="A203" s="48"/>
      <c r="B203" s="49"/>
      <c r="C203" s="50"/>
      <c r="D203" s="65"/>
      <c r="E203" s="52"/>
      <c r="F203" s="51"/>
      <c r="G203" s="53"/>
      <c r="H203" s="54"/>
      <c r="I203" s="54"/>
      <c r="J203" s="59"/>
      <c r="K203" s="56"/>
      <c r="L203" s="57"/>
      <c r="M203" s="58"/>
      <c r="N203" s="60"/>
      <c r="O203" s="48"/>
    </row>
    <row r="204" spans="1:15" s="27" customFormat="1" ht="15">
      <c r="A204" s="48"/>
      <c r="B204" s="49"/>
      <c r="C204" s="50"/>
      <c r="D204" s="51"/>
      <c r="E204" s="52"/>
      <c r="F204" s="51"/>
      <c r="G204" s="53"/>
      <c r="H204" s="54"/>
      <c r="I204" s="54"/>
      <c r="J204" s="59"/>
      <c r="K204" s="56"/>
      <c r="L204" s="57"/>
      <c r="M204" s="58"/>
      <c r="N204" s="60"/>
      <c r="O204" s="48"/>
    </row>
    <row r="205" spans="1:15" s="27" customFormat="1" ht="15">
      <c r="A205" s="48"/>
      <c r="B205" s="49"/>
      <c r="C205" s="50"/>
      <c r="D205" s="51"/>
      <c r="E205" s="52"/>
      <c r="F205" s="51"/>
      <c r="G205" s="53"/>
      <c r="H205" s="54"/>
      <c r="I205" s="54"/>
      <c r="J205" s="59"/>
      <c r="K205" s="56"/>
      <c r="L205" s="57"/>
      <c r="M205" s="58"/>
      <c r="N205" s="60"/>
      <c r="O205" s="48"/>
    </row>
    <row r="206" spans="1:15" s="27" customFormat="1" ht="15">
      <c r="A206" s="48"/>
      <c r="B206" s="49"/>
      <c r="C206" s="50"/>
      <c r="D206" s="51"/>
      <c r="E206" s="52"/>
      <c r="F206" s="51"/>
      <c r="G206" s="53"/>
      <c r="H206" s="54"/>
      <c r="I206" s="54"/>
      <c r="J206" s="59"/>
      <c r="K206" s="56"/>
      <c r="L206" s="57"/>
      <c r="M206" s="58"/>
      <c r="N206" s="60"/>
      <c r="O206" s="48"/>
    </row>
    <row r="207" spans="1:15" s="27" customFormat="1" ht="15">
      <c r="A207" s="48"/>
      <c r="B207" s="49"/>
      <c r="C207" s="50"/>
      <c r="D207" s="51"/>
      <c r="E207" s="52"/>
      <c r="F207" s="51"/>
      <c r="G207" s="53"/>
      <c r="H207" s="54"/>
      <c r="I207" s="54"/>
      <c r="J207" s="59"/>
      <c r="K207" s="56"/>
      <c r="L207" s="57"/>
      <c r="M207" s="58"/>
      <c r="N207" s="60"/>
      <c r="O207" s="48"/>
    </row>
    <row r="208" spans="1:15" s="27" customFormat="1" ht="15">
      <c r="A208" s="48"/>
      <c r="B208" s="49"/>
      <c r="C208" s="50"/>
      <c r="D208" s="51"/>
      <c r="E208" s="52"/>
      <c r="F208" s="51"/>
      <c r="G208" s="53"/>
      <c r="H208" s="54"/>
      <c r="I208" s="54"/>
      <c r="J208" s="59"/>
      <c r="K208" s="56"/>
      <c r="L208" s="57"/>
      <c r="M208" s="58"/>
      <c r="N208" s="60"/>
      <c r="O208" s="48"/>
    </row>
    <row r="209" spans="1:15" s="27" customFormat="1" ht="15">
      <c r="A209" s="48"/>
      <c r="B209" s="49"/>
      <c r="C209" s="50"/>
      <c r="D209" s="51"/>
      <c r="E209" s="52"/>
      <c r="F209" s="51"/>
      <c r="G209" s="53"/>
      <c r="H209" s="54"/>
      <c r="I209" s="54"/>
      <c r="J209" s="59"/>
      <c r="K209" s="56"/>
      <c r="L209" s="57"/>
      <c r="M209" s="58"/>
      <c r="N209" s="60"/>
      <c r="O209" s="48"/>
    </row>
    <row r="210" spans="1:15" s="27" customFormat="1" ht="15">
      <c r="A210" s="48"/>
      <c r="B210" s="49"/>
      <c r="C210" s="50"/>
      <c r="D210" s="51"/>
      <c r="E210" s="52"/>
      <c r="F210" s="51"/>
      <c r="G210" s="53"/>
      <c r="H210" s="54"/>
      <c r="I210" s="54"/>
      <c r="J210" s="59"/>
      <c r="K210" s="56"/>
      <c r="L210" s="57"/>
      <c r="M210" s="58"/>
      <c r="N210" s="60"/>
      <c r="O210" s="48"/>
    </row>
    <row r="211" spans="1:15" s="27" customFormat="1" ht="15">
      <c r="A211" s="48"/>
      <c r="B211" s="49"/>
      <c r="C211" s="50"/>
      <c r="D211" s="51"/>
      <c r="E211" s="52"/>
      <c r="F211" s="51"/>
      <c r="G211" s="53"/>
      <c r="H211" s="54"/>
      <c r="I211" s="54"/>
      <c r="J211" s="59"/>
      <c r="K211" s="56"/>
      <c r="L211" s="57"/>
      <c r="M211" s="58"/>
      <c r="N211" s="60"/>
      <c r="O211" s="48"/>
    </row>
    <row r="212" spans="1:15" s="27" customFormat="1" ht="15">
      <c r="A212" s="48"/>
      <c r="B212" s="49"/>
      <c r="C212" s="50"/>
      <c r="D212" s="51"/>
      <c r="E212" s="52"/>
      <c r="F212" s="51"/>
      <c r="G212" s="53"/>
      <c r="H212" s="54"/>
      <c r="I212" s="54"/>
      <c r="J212" s="55"/>
      <c r="K212" s="56"/>
      <c r="L212" s="57"/>
      <c r="M212" s="58"/>
      <c r="N212" s="56"/>
      <c r="O212" s="48"/>
    </row>
    <row r="213" spans="1:15" s="27" customFormat="1" ht="15">
      <c r="A213" s="48"/>
      <c r="B213" s="49"/>
      <c r="C213" s="50"/>
      <c r="D213" s="51"/>
      <c r="E213" s="52"/>
      <c r="F213" s="51"/>
      <c r="G213" s="53"/>
      <c r="H213" s="54"/>
      <c r="I213" s="54"/>
      <c r="J213" s="55"/>
      <c r="K213" s="56"/>
      <c r="L213" s="57"/>
      <c r="M213" s="58"/>
      <c r="N213" s="56"/>
      <c r="O213" s="48"/>
    </row>
    <row r="214" spans="1:15" s="27" customFormat="1" ht="15">
      <c r="A214" s="48"/>
      <c r="B214" s="49"/>
      <c r="C214" s="50"/>
      <c r="D214" s="51"/>
      <c r="E214" s="52"/>
      <c r="F214" s="51"/>
      <c r="G214" s="53"/>
      <c r="H214" s="54"/>
      <c r="I214" s="54"/>
      <c r="J214" s="55"/>
      <c r="K214" s="56"/>
      <c r="L214" s="57"/>
      <c r="M214" s="58"/>
      <c r="N214" s="56"/>
      <c r="O214" s="72"/>
    </row>
    <row r="215" spans="1:15" s="27" customFormat="1" ht="15">
      <c r="A215" s="48"/>
      <c r="B215" s="49"/>
      <c r="C215" s="50"/>
      <c r="D215" s="51"/>
      <c r="E215" s="52"/>
      <c r="F215" s="51"/>
      <c r="G215" s="53"/>
      <c r="H215" s="54"/>
      <c r="I215" s="54"/>
      <c r="J215" s="59"/>
      <c r="K215" s="56"/>
      <c r="L215" s="57"/>
      <c r="M215" s="58"/>
      <c r="N215" s="60"/>
      <c r="O215" s="72"/>
    </row>
    <row r="216" spans="1:15" s="27" customFormat="1" ht="15">
      <c r="A216" s="48"/>
      <c r="B216" s="49"/>
      <c r="C216" s="50"/>
      <c r="D216" s="51"/>
      <c r="E216" s="52"/>
      <c r="F216" s="51"/>
      <c r="G216" s="53"/>
      <c r="H216" s="54"/>
      <c r="I216" s="54"/>
      <c r="J216" s="59"/>
      <c r="K216" s="56"/>
      <c r="L216" s="57"/>
      <c r="M216" s="58"/>
      <c r="N216" s="60"/>
      <c r="O216" s="48"/>
    </row>
    <row r="217" spans="1:15" s="27" customFormat="1" ht="15">
      <c r="A217" s="48"/>
      <c r="B217" s="49"/>
      <c r="C217" s="50"/>
      <c r="D217" s="51"/>
      <c r="E217" s="52"/>
      <c r="F217" s="51"/>
      <c r="G217" s="53"/>
      <c r="H217" s="54"/>
      <c r="I217" s="54"/>
      <c r="J217" s="59"/>
      <c r="K217" s="56"/>
      <c r="L217" s="57"/>
      <c r="M217" s="58"/>
      <c r="N217" s="60"/>
      <c r="O217" s="48"/>
    </row>
    <row r="218" spans="1:15" s="27" customFormat="1" ht="15">
      <c r="A218" s="48"/>
      <c r="B218" s="49"/>
      <c r="C218" s="50"/>
      <c r="D218" s="51"/>
      <c r="E218" s="52"/>
      <c r="F218" s="51"/>
      <c r="G218" s="53"/>
      <c r="H218" s="54"/>
      <c r="I218" s="54"/>
      <c r="J218" s="59"/>
      <c r="K218" s="56"/>
      <c r="L218" s="57"/>
      <c r="M218" s="58"/>
      <c r="N218" s="71"/>
      <c r="O218" s="48"/>
    </row>
    <row r="219" spans="1:15" s="27" customFormat="1" ht="15">
      <c r="A219" s="48"/>
      <c r="B219" s="49"/>
      <c r="C219" s="50"/>
      <c r="D219" s="51"/>
      <c r="E219" s="52"/>
      <c r="F219" s="51"/>
      <c r="G219" s="53"/>
      <c r="H219" s="54"/>
      <c r="I219" s="54"/>
      <c r="J219" s="59"/>
      <c r="K219" s="56"/>
      <c r="L219" s="57"/>
      <c r="M219" s="58"/>
      <c r="N219" s="71"/>
      <c r="O219" s="48"/>
    </row>
    <row r="220" spans="1:15" s="27" customFormat="1" ht="15">
      <c r="A220" s="48"/>
      <c r="B220" s="49"/>
      <c r="C220" s="50"/>
      <c r="D220" s="51"/>
      <c r="E220" s="52"/>
      <c r="F220" s="51"/>
      <c r="G220" s="53"/>
      <c r="H220" s="54"/>
      <c r="I220" s="54"/>
      <c r="J220" s="59"/>
      <c r="K220" s="56"/>
      <c r="L220" s="57"/>
      <c r="M220" s="58"/>
      <c r="N220" s="60"/>
      <c r="O220" s="48"/>
    </row>
    <row r="221" spans="1:15" s="27" customFormat="1" ht="15">
      <c r="A221" s="48"/>
      <c r="B221" s="49"/>
      <c r="C221" s="50"/>
      <c r="D221" s="51"/>
      <c r="E221" s="52"/>
      <c r="F221" s="51"/>
      <c r="G221" s="53"/>
      <c r="H221" s="54"/>
      <c r="I221" s="54"/>
      <c r="J221" s="55"/>
      <c r="K221" s="56"/>
      <c r="L221" s="57"/>
      <c r="M221" s="58"/>
      <c r="N221" s="56"/>
      <c r="O221" s="73"/>
    </row>
    <row r="222" spans="1:15" s="27" customFormat="1" ht="15">
      <c r="A222" s="48"/>
      <c r="B222" s="49"/>
      <c r="C222" s="50"/>
      <c r="D222" s="51"/>
      <c r="E222" s="52"/>
      <c r="F222" s="51"/>
      <c r="G222" s="53"/>
      <c r="H222" s="54"/>
      <c r="I222" s="54"/>
      <c r="J222" s="55"/>
      <c r="K222" s="56"/>
      <c r="L222" s="57"/>
      <c r="M222" s="58"/>
      <c r="N222" s="56"/>
      <c r="O222" s="48"/>
    </row>
    <row r="223" spans="1:15" s="27" customFormat="1" ht="15">
      <c r="A223" s="48"/>
      <c r="B223" s="49"/>
      <c r="C223" s="50"/>
      <c r="D223" s="51"/>
      <c r="E223" s="52"/>
      <c r="F223" s="51"/>
      <c r="G223" s="53"/>
      <c r="H223" s="54"/>
      <c r="I223" s="54"/>
      <c r="J223" s="59"/>
      <c r="K223" s="56"/>
      <c r="L223" s="57"/>
      <c r="M223" s="58"/>
      <c r="N223" s="60"/>
      <c r="O223" s="48"/>
    </row>
    <row r="224" spans="1:15" s="27" customFormat="1" ht="15">
      <c r="A224" s="48"/>
      <c r="B224" s="49"/>
      <c r="C224" s="50"/>
      <c r="D224" s="51"/>
      <c r="E224" s="52"/>
      <c r="F224" s="51"/>
      <c r="G224" s="53"/>
      <c r="H224" s="54"/>
      <c r="I224" s="54"/>
      <c r="J224" s="59"/>
      <c r="K224" s="56"/>
      <c r="L224" s="57"/>
      <c r="M224" s="58"/>
      <c r="N224" s="60"/>
      <c r="O224" s="48"/>
    </row>
    <row r="225" spans="1:15" s="27" customFormat="1" ht="15">
      <c r="A225" s="48"/>
      <c r="B225" s="49"/>
      <c r="C225" s="50"/>
      <c r="D225" s="51"/>
      <c r="E225" s="52"/>
      <c r="F225" s="51"/>
      <c r="G225" s="53"/>
      <c r="H225" s="54"/>
      <c r="I225" s="54"/>
      <c r="J225" s="59"/>
      <c r="K225" s="56"/>
      <c r="L225" s="57"/>
      <c r="M225" s="58"/>
      <c r="N225" s="60"/>
      <c r="O225" s="48"/>
    </row>
    <row r="226" spans="1:15" s="27" customFormat="1" ht="15">
      <c r="A226" s="48"/>
      <c r="B226" s="49"/>
      <c r="C226" s="50"/>
      <c r="D226" s="51"/>
      <c r="E226" s="52"/>
      <c r="F226" s="51"/>
      <c r="G226" s="53"/>
      <c r="H226" s="54"/>
      <c r="I226" s="54"/>
      <c r="J226" s="59"/>
      <c r="K226" s="56"/>
      <c r="L226" s="57"/>
      <c r="M226" s="58"/>
      <c r="N226" s="60"/>
      <c r="O226" s="48"/>
    </row>
    <row r="227" spans="1:15" s="27" customFormat="1" ht="15">
      <c r="A227" s="48"/>
      <c r="B227" s="49"/>
      <c r="C227" s="50"/>
      <c r="D227" s="51"/>
      <c r="E227" s="52"/>
      <c r="F227" s="51"/>
      <c r="G227" s="53"/>
      <c r="H227" s="54"/>
      <c r="I227" s="54"/>
      <c r="J227" s="55"/>
      <c r="K227" s="56"/>
      <c r="L227" s="57"/>
      <c r="M227" s="58"/>
      <c r="N227" s="56"/>
      <c r="O227" s="48"/>
    </row>
    <row r="228" spans="1:15" s="27" customFormat="1" ht="15">
      <c r="A228" s="48"/>
      <c r="B228" s="49"/>
      <c r="C228" s="50"/>
      <c r="D228" s="51"/>
      <c r="E228" s="52"/>
      <c r="F228" s="51"/>
      <c r="G228" s="53"/>
      <c r="H228" s="54"/>
      <c r="I228" s="54"/>
      <c r="J228" s="55"/>
      <c r="K228" s="56"/>
      <c r="L228" s="57"/>
      <c r="M228" s="58"/>
      <c r="N228" s="56"/>
      <c r="O228" s="48"/>
    </row>
    <row r="229" spans="1:15" s="27" customFormat="1" ht="15">
      <c r="A229" s="48"/>
      <c r="B229" s="49"/>
      <c r="C229" s="50"/>
      <c r="D229" s="51"/>
      <c r="E229" s="52"/>
      <c r="F229" s="51"/>
      <c r="G229" s="53"/>
      <c r="H229" s="54"/>
      <c r="I229" s="54"/>
      <c r="J229" s="55"/>
      <c r="K229" s="56"/>
      <c r="L229" s="57"/>
      <c r="M229" s="58"/>
      <c r="N229" s="56"/>
      <c r="O229" s="48"/>
    </row>
    <row r="230" spans="1:15" s="27" customFormat="1" ht="15">
      <c r="A230" s="48"/>
      <c r="B230" s="49"/>
      <c r="C230" s="50"/>
      <c r="D230" s="51"/>
      <c r="E230" s="52"/>
      <c r="F230" s="51"/>
      <c r="G230" s="53"/>
      <c r="H230" s="54"/>
      <c r="I230" s="54"/>
      <c r="J230" s="59"/>
      <c r="K230" s="56"/>
      <c r="L230" s="57"/>
      <c r="M230" s="58"/>
      <c r="N230" s="60"/>
      <c r="O230" s="48"/>
    </row>
    <row r="231" spans="1:15" s="27" customFormat="1" ht="15">
      <c r="A231" s="48"/>
      <c r="B231" s="49"/>
      <c r="C231" s="50"/>
      <c r="D231" s="51"/>
      <c r="E231" s="52"/>
      <c r="F231" s="51"/>
      <c r="G231" s="53"/>
      <c r="H231" s="54"/>
      <c r="I231" s="54"/>
      <c r="J231" s="59"/>
      <c r="K231" s="56"/>
      <c r="L231" s="57"/>
      <c r="M231" s="58"/>
      <c r="N231" s="60"/>
      <c r="O231" s="48"/>
    </row>
    <row r="232" spans="1:15" s="27" customFormat="1" ht="15">
      <c r="A232" s="48"/>
      <c r="B232" s="49"/>
      <c r="C232" s="50"/>
      <c r="D232" s="51"/>
      <c r="E232" s="52"/>
      <c r="F232" s="51"/>
      <c r="G232" s="53"/>
      <c r="H232" s="54"/>
      <c r="I232" s="54"/>
      <c r="J232" s="59"/>
      <c r="K232" s="56"/>
      <c r="L232" s="57"/>
      <c r="M232" s="58"/>
      <c r="N232" s="60"/>
      <c r="O232" s="48"/>
    </row>
    <row r="233" spans="1:15" s="27" customFormat="1" ht="15">
      <c r="A233" s="48"/>
      <c r="B233" s="49"/>
      <c r="C233" s="50"/>
      <c r="D233" s="51"/>
      <c r="E233" s="52"/>
      <c r="F233" s="51"/>
      <c r="G233" s="53"/>
      <c r="H233" s="54"/>
      <c r="I233" s="54"/>
      <c r="J233" s="55"/>
      <c r="K233" s="56"/>
      <c r="L233" s="57"/>
      <c r="M233" s="58"/>
      <c r="N233" s="56"/>
      <c r="O233" s="48"/>
    </row>
    <row r="234" spans="1:15" s="27" customFormat="1" ht="15">
      <c r="A234" s="48"/>
      <c r="B234" s="49"/>
      <c r="C234" s="50"/>
      <c r="D234" s="51"/>
      <c r="E234" s="52"/>
      <c r="F234" s="51"/>
      <c r="G234" s="53"/>
      <c r="H234" s="54"/>
      <c r="I234" s="54"/>
      <c r="J234" s="55"/>
      <c r="K234" s="56"/>
      <c r="L234" s="57"/>
      <c r="M234" s="58"/>
      <c r="N234" s="56"/>
      <c r="O234" s="48"/>
    </row>
    <row r="235" spans="1:15" s="27" customFormat="1" ht="15">
      <c r="A235" s="48"/>
      <c r="B235" s="49"/>
      <c r="C235" s="50"/>
      <c r="D235" s="51"/>
      <c r="E235" s="52"/>
      <c r="F235" s="51"/>
      <c r="G235" s="53"/>
      <c r="H235" s="54"/>
      <c r="I235" s="54"/>
      <c r="J235" s="59"/>
      <c r="K235" s="56"/>
      <c r="L235" s="57"/>
      <c r="M235" s="58"/>
      <c r="N235" s="60"/>
      <c r="O235" s="48"/>
    </row>
    <row r="236" spans="1:15" s="27" customFormat="1" ht="15">
      <c r="A236" s="48"/>
      <c r="B236" s="49"/>
      <c r="C236" s="50"/>
      <c r="D236" s="51"/>
      <c r="E236" s="52"/>
      <c r="F236" s="51"/>
      <c r="G236" s="53"/>
      <c r="H236" s="54"/>
      <c r="I236" s="54"/>
      <c r="J236" s="59"/>
      <c r="K236" s="56"/>
      <c r="L236" s="57"/>
      <c r="M236" s="58"/>
      <c r="N236" s="60"/>
      <c r="O236" s="48"/>
    </row>
    <row r="237" spans="1:15" s="27" customFormat="1" ht="15">
      <c r="A237" s="48"/>
      <c r="B237" s="49"/>
      <c r="C237" s="50"/>
      <c r="D237" s="51"/>
      <c r="E237" s="52"/>
      <c r="F237" s="51"/>
      <c r="G237" s="53"/>
      <c r="H237" s="54"/>
      <c r="I237" s="54"/>
      <c r="J237" s="59"/>
      <c r="K237" s="56"/>
      <c r="L237" s="57"/>
      <c r="M237" s="58"/>
      <c r="N237" s="60"/>
      <c r="O237" s="48"/>
    </row>
    <row r="238" spans="1:15" s="27" customFormat="1" ht="15">
      <c r="A238" s="48"/>
      <c r="B238" s="49"/>
      <c r="C238" s="50"/>
      <c r="D238" s="51"/>
      <c r="E238" s="52"/>
      <c r="F238" s="51"/>
      <c r="G238" s="53"/>
      <c r="H238" s="54"/>
      <c r="I238" s="54"/>
      <c r="J238" s="59"/>
      <c r="K238" s="56"/>
      <c r="L238" s="57"/>
      <c r="M238" s="58"/>
      <c r="N238" s="71"/>
      <c r="O238" s="48"/>
    </row>
    <row r="239" spans="1:15" s="27" customFormat="1" ht="15">
      <c r="A239" s="48"/>
      <c r="B239" s="49"/>
      <c r="C239" s="50"/>
      <c r="D239" s="51"/>
      <c r="E239" s="52"/>
      <c r="F239" s="51"/>
      <c r="G239" s="53"/>
      <c r="H239" s="54"/>
      <c r="I239" s="54"/>
      <c r="J239" s="59"/>
      <c r="K239" s="56"/>
      <c r="L239" s="57"/>
      <c r="M239" s="58"/>
      <c r="N239" s="60"/>
      <c r="O239" s="48"/>
    </row>
    <row r="240" spans="1:15" s="27" customFormat="1" ht="15">
      <c r="A240" s="48"/>
      <c r="B240" s="49"/>
      <c r="C240" s="50"/>
      <c r="D240" s="51"/>
      <c r="E240" s="52"/>
      <c r="F240" s="51"/>
      <c r="G240" s="53"/>
      <c r="H240" s="54"/>
      <c r="I240" s="54"/>
      <c r="J240" s="55"/>
      <c r="K240" s="56"/>
      <c r="L240" s="57"/>
      <c r="M240" s="58"/>
      <c r="N240" s="56"/>
      <c r="O240" s="48"/>
    </row>
    <row r="241" spans="1:15" s="27" customFormat="1" ht="15">
      <c r="A241" s="63"/>
      <c r="B241" s="64"/>
      <c r="C241" s="50"/>
      <c r="D241" s="65"/>
      <c r="E241" s="66"/>
      <c r="F241" s="65"/>
      <c r="G241" s="67"/>
      <c r="H241" s="62"/>
      <c r="I241" s="62"/>
      <c r="J241" s="55"/>
      <c r="K241" s="56"/>
      <c r="L241" s="69"/>
      <c r="M241" s="70"/>
      <c r="N241" s="56"/>
      <c r="O241" s="63"/>
    </row>
    <row r="242" spans="1:15" s="27" customFormat="1" ht="15">
      <c r="A242" s="63"/>
      <c r="B242" s="64"/>
      <c r="C242" s="50"/>
      <c r="D242" s="65"/>
      <c r="E242" s="66"/>
      <c r="F242" s="65"/>
      <c r="G242" s="67"/>
      <c r="H242" s="62"/>
      <c r="I242" s="62"/>
      <c r="J242" s="68"/>
      <c r="K242" s="61"/>
      <c r="L242" s="69"/>
      <c r="M242" s="70"/>
      <c r="N242" s="71"/>
      <c r="O242" s="63"/>
    </row>
    <row r="243" spans="1:15" s="27" customFormat="1" ht="15">
      <c r="A243" s="48"/>
      <c r="B243" s="49"/>
      <c r="C243" s="50"/>
      <c r="D243" s="51"/>
      <c r="E243" s="52"/>
      <c r="F243" s="51"/>
      <c r="G243" s="53"/>
      <c r="H243" s="54"/>
      <c r="I243" s="54"/>
      <c r="J243" s="55"/>
      <c r="K243" s="56"/>
      <c r="L243" s="57"/>
      <c r="M243" s="58"/>
      <c r="N243" s="61"/>
      <c r="O243" s="48"/>
    </row>
    <row r="244" spans="1:15" s="27" customFormat="1" ht="15">
      <c r="A244" s="48"/>
      <c r="B244" s="49"/>
      <c r="C244" s="50"/>
      <c r="D244" s="51"/>
      <c r="E244" s="52"/>
      <c r="F244" s="51"/>
      <c r="G244" s="53"/>
      <c r="H244" s="54"/>
      <c r="I244" s="54"/>
      <c r="J244" s="55"/>
      <c r="K244" s="56"/>
      <c r="L244" s="57"/>
      <c r="M244" s="58"/>
      <c r="N244" s="61"/>
      <c r="O244" s="73"/>
    </row>
    <row r="245" spans="1:15" s="27" customFormat="1" ht="15">
      <c r="A245" s="48"/>
      <c r="B245" s="49"/>
      <c r="C245" s="50"/>
      <c r="D245" s="51"/>
      <c r="E245" s="52"/>
      <c r="F245" s="51"/>
      <c r="G245" s="53"/>
      <c r="H245" s="54"/>
      <c r="I245" s="54"/>
      <c r="J245" s="55"/>
      <c r="K245" s="56"/>
      <c r="L245" s="57"/>
      <c r="M245" s="58"/>
      <c r="N245" s="61"/>
      <c r="O245" s="48"/>
    </row>
    <row r="246" spans="1:15" s="27" customFormat="1" ht="15">
      <c r="A246" s="48"/>
      <c r="B246" s="49"/>
      <c r="C246" s="50"/>
      <c r="D246" s="51"/>
      <c r="E246" s="52"/>
      <c r="F246" s="51"/>
      <c r="G246" s="53"/>
      <c r="H246" s="54"/>
      <c r="I246" s="54"/>
      <c r="J246" s="59"/>
      <c r="K246" s="56"/>
      <c r="L246" s="57"/>
      <c r="M246" s="58"/>
      <c r="N246" s="60"/>
      <c r="O246" s="48"/>
    </row>
    <row r="247" spans="1:15" s="27" customFormat="1" ht="15">
      <c r="A247" s="48"/>
      <c r="B247" s="49"/>
      <c r="C247" s="50"/>
      <c r="D247" s="51"/>
      <c r="E247" s="52"/>
      <c r="F247" s="51"/>
      <c r="G247" s="53"/>
      <c r="H247" s="54"/>
      <c r="I247" s="54"/>
      <c r="J247" s="55"/>
      <c r="K247" s="56"/>
      <c r="L247" s="57"/>
      <c r="M247" s="58"/>
      <c r="N247" s="56"/>
      <c r="O247" s="48"/>
    </row>
    <row r="248" spans="1:15" s="27" customFormat="1" ht="15">
      <c r="A248" s="48"/>
      <c r="B248" s="49"/>
      <c r="C248" s="50"/>
      <c r="D248" s="51"/>
      <c r="E248" s="52"/>
      <c r="F248" s="51"/>
      <c r="G248" s="53"/>
      <c r="H248" s="54"/>
      <c r="I248" s="54"/>
      <c r="J248" s="55"/>
      <c r="K248" s="56"/>
      <c r="L248" s="57"/>
      <c r="M248" s="58"/>
      <c r="N248" s="56"/>
      <c r="O248" s="48"/>
    </row>
    <row r="249" spans="1:15" s="27" customFormat="1" ht="15">
      <c r="A249" s="48"/>
      <c r="B249" s="49"/>
      <c r="C249" s="50"/>
      <c r="D249" s="51"/>
      <c r="E249" s="52"/>
      <c r="F249" s="51"/>
      <c r="G249" s="53"/>
      <c r="H249" s="54"/>
      <c r="I249" s="54"/>
      <c r="J249" s="59"/>
      <c r="K249" s="56"/>
      <c r="L249" s="57"/>
      <c r="M249" s="58"/>
      <c r="N249" s="60"/>
      <c r="O249" s="48"/>
    </row>
    <row r="250" spans="1:15" s="27" customFormat="1" ht="15">
      <c r="A250" s="48"/>
      <c r="B250" s="49"/>
      <c r="C250" s="50"/>
      <c r="D250" s="51"/>
      <c r="E250" s="52"/>
      <c r="F250" s="51"/>
      <c r="G250" s="53"/>
      <c r="H250" s="54"/>
      <c r="I250" s="54"/>
      <c r="J250" s="59"/>
      <c r="K250" s="56"/>
      <c r="L250" s="57"/>
      <c r="M250" s="58"/>
      <c r="N250" s="60"/>
      <c r="O250" s="48"/>
    </row>
    <row r="251" spans="1:15" s="27" customFormat="1" ht="15">
      <c r="A251" s="48"/>
      <c r="B251" s="49"/>
      <c r="C251" s="50"/>
      <c r="D251" s="51"/>
      <c r="E251" s="52"/>
      <c r="F251" s="51"/>
      <c r="G251" s="53"/>
      <c r="H251" s="54"/>
      <c r="I251" s="54"/>
      <c r="J251" s="59"/>
      <c r="K251" s="56"/>
      <c r="L251" s="57"/>
      <c r="M251" s="58"/>
      <c r="N251" s="60"/>
      <c r="O251" s="48"/>
    </row>
    <row r="252" spans="1:15" s="27" customFormat="1" ht="15">
      <c r="A252" s="48"/>
      <c r="B252" s="49"/>
      <c r="C252" s="50"/>
      <c r="D252" s="51"/>
      <c r="E252" s="52"/>
      <c r="F252" s="51"/>
      <c r="G252" s="53"/>
      <c r="H252" s="54"/>
      <c r="I252" s="54"/>
      <c r="J252" s="59"/>
      <c r="K252" s="56"/>
      <c r="L252" s="57"/>
      <c r="M252" s="58"/>
      <c r="N252" s="60"/>
      <c r="O252" s="48"/>
    </row>
    <row r="253" spans="1:15" s="27" customFormat="1" ht="15">
      <c r="A253" s="48"/>
      <c r="B253" s="49"/>
      <c r="C253" s="50"/>
      <c r="D253" s="51"/>
      <c r="E253" s="52"/>
      <c r="F253" s="51"/>
      <c r="G253" s="53"/>
      <c r="H253" s="54"/>
      <c r="I253" s="54"/>
      <c r="J253" s="59"/>
      <c r="K253" s="56"/>
      <c r="L253" s="57"/>
      <c r="M253" s="58"/>
      <c r="N253" s="60"/>
      <c r="O253" s="48"/>
    </row>
    <row r="254" spans="1:15" s="27" customFormat="1" ht="15">
      <c r="A254" s="48"/>
      <c r="B254" s="49"/>
      <c r="C254" s="50"/>
      <c r="D254" s="51"/>
      <c r="E254" s="52"/>
      <c r="F254" s="51"/>
      <c r="G254" s="53"/>
      <c r="H254" s="54"/>
      <c r="I254" s="54"/>
      <c r="J254" s="59"/>
      <c r="K254" s="56"/>
      <c r="L254" s="57"/>
      <c r="M254" s="58"/>
      <c r="N254" s="60"/>
      <c r="O254" s="48"/>
    </row>
    <row r="255" spans="1:15" s="27" customFormat="1" ht="15">
      <c r="A255" s="48"/>
      <c r="B255" s="49"/>
      <c r="C255" s="50"/>
      <c r="D255" s="51"/>
      <c r="E255" s="52"/>
      <c r="F255" s="51"/>
      <c r="G255" s="53"/>
      <c r="H255" s="54"/>
      <c r="I255" s="54"/>
      <c r="J255" s="59"/>
      <c r="K255" s="56"/>
      <c r="L255" s="57"/>
      <c r="M255" s="58"/>
      <c r="N255" s="60"/>
      <c r="O255" s="48"/>
    </row>
    <row r="256" spans="1:15" s="27" customFormat="1" ht="15">
      <c r="A256" s="48"/>
      <c r="B256" s="49"/>
      <c r="C256" s="50"/>
      <c r="D256" s="51"/>
      <c r="E256" s="52"/>
      <c r="F256" s="51"/>
      <c r="G256" s="53"/>
      <c r="H256" s="54"/>
      <c r="I256" s="54"/>
      <c r="J256" s="55"/>
      <c r="K256" s="56"/>
      <c r="L256" s="57"/>
      <c r="M256" s="58"/>
      <c r="N256" s="56"/>
      <c r="O256" s="48"/>
    </row>
    <row r="257" spans="1:15" s="27" customFormat="1" ht="15">
      <c r="A257" s="48"/>
      <c r="B257" s="49"/>
      <c r="C257" s="50"/>
      <c r="D257" s="51"/>
      <c r="E257" s="52"/>
      <c r="F257" s="51"/>
      <c r="G257" s="53"/>
      <c r="H257" s="54"/>
      <c r="I257" s="54"/>
      <c r="J257" s="55"/>
      <c r="K257" s="56"/>
      <c r="L257" s="57"/>
      <c r="M257" s="58"/>
      <c r="N257" s="56"/>
      <c r="O257" s="48"/>
    </row>
    <row r="258" spans="1:15" s="27" customFormat="1" ht="15">
      <c r="A258" s="48"/>
      <c r="B258" s="49"/>
      <c r="C258" s="50"/>
      <c r="D258" s="51"/>
      <c r="E258" s="52"/>
      <c r="F258" s="51"/>
      <c r="G258" s="53"/>
      <c r="H258" s="54"/>
      <c r="I258" s="54"/>
      <c r="J258" s="55"/>
      <c r="K258" s="56"/>
      <c r="L258" s="57"/>
      <c r="M258" s="58"/>
      <c r="N258" s="56"/>
      <c r="O258" s="48"/>
    </row>
    <row r="259" spans="1:15" s="27" customFormat="1" ht="15">
      <c r="A259" s="48"/>
      <c r="B259" s="49"/>
      <c r="C259" s="50"/>
      <c r="D259" s="51"/>
      <c r="E259" s="52"/>
      <c r="F259" s="51"/>
      <c r="G259" s="53"/>
      <c r="H259" s="54"/>
      <c r="I259" s="54"/>
      <c r="J259" s="59"/>
      <c r="K259" s="56"/>
      <c r="L259" s="57"/>
      <c r="M259" s="58"/>
      <c r="N259" s="60"/>
      <c r="O259" s="48"/>
    </row>
    <row r="260" spans="1:15" s="27" customFormat="1" ht="15">
      <c r="A260" s="48"/>
      <c r="B260" s="49"/>
      <c r="C260" s="50"/>
      <c r="D260" s="51"/>
      <c r="E260" s="52"/>
      <c r="F260" s="51"/>
      <c r="G260" s="53"/>
      <c r="H260" s="54"/>
      <c r="I260" s="54"/>
      <c r="J260" s="59"/>
      <c r="K260" s="56"/>
      <c r="L260" s="57"/>
      <c r="M260" s="58"/>
      <c r="N260" s="60"/>
      <c r="O260" s="48"/>
    </row>
    <row r="261" spans="1:15" s="27" customFormat="1" ht="15">
      <c r="A261" s="48"/>
      <c r="B261" s="49"/>
      <c r="C261" s="50"/>
      <c r="D261" s="51"/>
      <c r="E261" s="52"/>
      <c r="F261" s="51"/>
      <c r="G261" s="53"/>
      <c r="H261" s="54"/>
      <c r="I261" s="54"/>
      <c r="J261" s="59"/>
      <c r="K261" s="56"/>
      <c r="L261" s="57"/>
      <c r="M261" s="58"/>
      <c r="N261" s="60"/>
      <c r="O261" s="48"/>
    </row>
    <row r="262" spans="1:15" s="27" customFormat="1" ht="15">
      <c r="A262" s="48"/>
      <c r="B262" s="49"/>
      <c r="C262" s="50"/>
      <c r="D262" s="51"/>
      <c r="E262" s="52"/>
      <c r="F262" s="51"/>
      <c r="G262" s="53"/>
      <c r="H262" s="54"/>
      <c r="I262" s="54"/>
      <c r="J262" s="59"/>
      <c r="K262" s="56"/>
      <c r="L262" s="57"/>
      <c r="M262" s="58"/>
      <c r="N262" s="60"/>
      <c r="O262" s="48"/>
    </row>
    <row r="263" spans="1:15" s="27" customFormat="1" ht="15">
      <c r="A263" s="48"/>
      <c r="B263" s="49"/>
      <c r="C263" s="50"/>
      <c r="D263" s="51"/>
      <c r="E263" s="52"/>
      <c r="F263" s="51"/>
      <c r="G263" s="53"/>
      <c r="H263" s="54"/>
      <c r="I263" s="54"/>
      <c r="J263" s="59"/>
      <c r="K263" s="56"/>
      <c r="L263" s="57"/>
      <c r="M263" s="58"/>
      <c r="N263" s="60"/>
      <c r="O263" s="48"/>
    </row>
    <row r="264" spans="1:15" s="27" customFormat="1" ht="15">
      <c r="A264" s="48"/>
      <c r="B264" s="49"/>
      <c r="C264" s="50"/>
      <c r="D264" s="51"/>
      <c r="E264" s="52"/>
      <c r="F264" s="51"/>
      <c r="G264" s="53"/>
      <c r="H264" s="54"/>
      <c r="I264" s="54"/>
      <c r="J264" s="59"/>
      <c r="K264" s="56"/>
      <c r="L264" s="57"/>
      <c r="M264" s="58"/>
      <c r="N264" s="60"/>
      <c r="O264" s="48"/>
    </row>
    <row r="265" spans="1:15" s="27" customFormat="1" ht="15">
      <c r="A265" s="48"/>
      <c r="B265" s="49"/>
      <c r="C265" s="50"/>
      <c r="D265" s="51"/>
      <c r="E265" s="52"/>
      <c r="F265" s="51"/>
      <c r="G265" s="53"/>
      <c r="H265" s="54"/>
      <c r="I265" s="54"/>
      <c r="J265" s="59"/>
      <c r="K265" s="56"/>
      <c r="L265" s="57"/>
      <c r="M265" s="58"/>
      <c r="N265" s="60"/>
      <c r="O265" s="48"/>
    </row>
    <row r="266" spans="1:15" s="27" customFormat="1" ht="15">
      <c r="A266" s="48"/>
      <c r="B266" s="49"/>
      <c r="C266" s="50"/>
      <c r="D266" s="51"/>
      <c r="E266" s="52"/>
      <c r="F266" s="51"/>
      <c r="G266" s="53"/>
      <c r="H266" s="54"/>
      <c r="I266" s="54"/>
      <c r="J266" s="55"/>
      <c r="K266" s="56"/>
      <c r="L266" s="57"/>
      <c r="M266" s="58"/>
      <c r="N266" s="56"/>
      <c r="O266" s="48"/>
    </row>
    <row r="267" spans="1:15" s="27" customFormat="1" ht="15">
      <c r="A267" s="48"/>
      <c r="B267" s="49"/>
      <c r="C267" s="50"/>
      <c r="D267" s="51"/>
      <c r="E267" s="52"/>
      <c r="F267" s="51"/>
      <c r="G267" s="53"/>
      <c r="H267" s="54"/>
      <c r="I267" s="54"/>
      <c r="J267" s="55"/>
      <c r="K267" s="56"/>
      <c r="L267" s="57"/>
      <c r="M267" s="58"/>
      <c r="N267" s="56"/>
      <c r="O267" s="48"/>
    </row>
    <row r="268" spans="1:15" s="27" customFormat="1" ht="15">
      <c r="A268" s="48"/>
      <c r="B268" s="49"/>
      <c r="C268" s="50"/>
      <c r="D268" s="51"/>
      <c r="E268" s="52"/>
      <c r="F268" s="51"/>
      <c r="G268" s="53"/>
      <c r="H268" s="54"/>
      <c r="I268" s="54"/>
      <c r="J268" s="55"/>
      <c r="K268" s="56"/>
      <c r="L268" s="57"/>
      <c r="M268" s="58"/>
      <c r="N268" s="56"/>
      <c r="O268" s="48"/>
    </row>
    <row r="269" spans="1:15" s="27" customFormat="1" ht="15">
      <c r="A269" s="48"/>
      <c r="B269" s="49"/>
      <c r="C269" s="50"/>
      <c r="D269" s="51"/>
      <c r="E269" s="52"/>
      <c r="F269" s="51"/>
      <c r="G269" s="53"/>
      <c r="H269" s="54"/>
      <c r="I269" s="54"/>
      <c r="J269" s="55"/>
      <c r="K269" s="56"/>
      <c r="L269" s="57"/>
      <c r="M269" s="58"/>
      <c r="N269" s="56"/>
      <c r="O269" s="48"/>
    </row>
    <row r="270" spans="1:15" s="27" customFormat="1" ht="15">
      <c r="A270" s="48"/>
      <c r="B270" s="49"/>
      <c r="C270" s="50"/>
      <c r="D270" s="51"/>
      <c r="E270" s="52"/>
      <c r="F270" s="51"/>
      <c r="G270" s="53"/>
      <c r="H270" s="54"/>
      <c r="I270" s="54"/>
      <c r="J270" s="59"/>
      <c r="K270" s="56"/>
      <c r="L270" s="57"/>
      <c r="M270" s="58"/>
      <c r="N270" s="60"/>
      <c r="O270" s="48"/>
    </row>
    <row r="271" spans="1:15" s="27" customFormat="1" ht="15">
      <c r="A271" s="48"/>
      <c r="B271" s="49"/>
      <c r="C271" s="50"/>
      <c r="D271" s="51"/>
      <c r="E271" s="52"/>
      <c r="F271" s="51"/>
      <c r="G271" s="53"/>
      <c r="H271" s="54"/>
      <c r="I271" s="54"/>
      <c r="J271" s="55"/>
      <c r="K271" s="56"/>
      <c r="L271" s="57"/>
      <c r="M271" s="58"/>
      <c r="N271" s="56"/>
      <c r="O271" s="48"/>
    </row>
  </sheetData>
  <sortState ref="B8:N114">
    <sortCondition ref="B8:B114"/>
  </sortState>
  <mergeCells count="108">
    <mergeCell ref="J143:J145"/>
    <mergeCell ref="K143:K145"/>
    <mergeCell ref="M143:M145"/>
    <mergeCell ref="J147:J148"/>
    <mergeCell ref="K147:K148"/>
    <mergeCell ref="M147:M148"/>
    <mergeCell ref="J151:J153"/>
    <mergeCell ref="K151:K153"/>
    <mergeCell ref="M151:M153"/>
    <mergeCell ref="J98:J101"/>
    <mergeCell ref="K98:K101"/>
    <mergeCell ref="M98:M101"/>
    <mergeCell ref="J108:J110"/>
    <mergeCell ref="K108:K110"/>
    <mergeCell ref="M108:M110"/>
    <mergeCell ref="J130:J133"/>
    <mergeCell ref="K130:K133"/>
    <mergeCell ref="M130:M133"/>
    <mergeCell ref="J55:J57"/>
    <mergeCell ref="K55:K57"/>
    <mergeCell ref="M55:M57"/>
    <mergeCell ref="J68:J69"/>
    <mergeCell ref="K68:K69"/>
    <mergeCell ref="M68:M69"/>
    <mergeCell ref="J70:J74"/>
    <mergeCell ref="K70:K74"/>
    <mergeCell ref="M70:M74"/>
    <mergeCell ref="J10:J13"/>
    <mergeCell ref="K10:K13"/>
    <mergeCell ref="M10:M13"/>
    <mergeCell ref="J19:J21"/>
    <mergeCell ref="K19:K21"/>
    <mergeCell ref="M19:M21"/>
    <mergeCell ref="J23:J26"/>
    <mergeCell ref="K23:K26"/>
    <mergeCell ref="M23:M26"/>
    <mergeCell ref="J28:J29"/>
    <mergeCell ref="K28:K29"/>
    <mergeCell ref="M28:M29"/>
    <mergeCell ref="J30:J31"/>
    <mergeCell ref="K30:K31"/>
    <mergeCell ref="M30:M31"/>
    <mergeCell ref="J32:J33"/>
    <mergeCell ref="K32:K33"/>
    <mergeCell ref="M32:M33"/>
    <mergeCell ref="J42:J45"/>
    <mergeCell ref="K42:K45"/>
    <mergeCell ref="M42:M45"/>
    <mergeCell ref="J48:J49"/>
    <mergeCell ref="K48:K49"/>
    <mergeCell ref="M48:M49"/>
    <mergeCell ref="J50:J52"/>
    <mergeCell ref="K50:K52"/>
    <mergeCell ref="M50:M52"/>
    <mergeCell ref="M75:M77"/>
    <mergeCell ref="J78:J80"/>
    <mergeCell ref="K78:K80"/>
    <mergeCell ref="M78:M80"/>
    <mergeCell ref="J84:J86"/>
    <mergeCell ref="K84:K86"/>
    <mergeCell ref="M84:M86"/>
    <mergeCell ref="J87:J88"/>
    <mergeCell ref="K87:K88"/>
    <mergeCell ref="M87:M88"/>
    <mergeCell ref="J75:J77"/>
    <mergeCell ref="K75:K77"/>
    <mergeCell ref="J89:J90"/>
    <mergeCell ref="K89:K90"/>
    <mergeCell ref="M89:M90"/>
    <mergeCell ref="J91:J92"/>
    <mergeCell ref="K91:K92"/>
    <mergeCell ref="M91:M92"/>
    <mergeCell ref="J94:J96"/>
    <mergeCell ref="K94:K96"/>
    <mergeCell ref="M94:M96"/>
    <mergeCell ref="J117:J120"/>
    <mergeCell ref="K117:K120"/>
    <mergeCell ref="M117:M120"/>
    <mergeCell ref="J121:J123"/>
    <mergeCell ref="K121:K123"/>
    <mergeCell ref="M121:M123"/>
    <mergeCell ref="J126:J127"/>
    <mergeCell ref="K126:K127"/>
    <mergeCell ref="M126:M127"/>
    <mergeCell ref="J185:J188"/>
    <mergeCell ref="K185:K188"/>
    <mergeCell ref="M185:M188"/>
    <mergeCell ref="A191:L191"/>
    <mergeCell ref="A193:M193"/>
    <mergeCell ref="A194:M194"/>
    <mergeCell ref="J155:J156"/>
    <mergeCell ref="K155:K156"/>
    <mergeCell ref="M155:M156"/>
    <mergeCell ref="J158:J159"/>
    <mergeCell ref="K158:K159"/>
    <mergeCell ref="M158:M159"/>
    <mergeCell ref="J164:J165"/>
    <mergeCell ref="K164:K165"/>
    <mergeCell ref="M164:M165"/>
    <mergeCell ref="J171:J172"/>
    <mergeCell ref="K171:K172"/>
    <mergeCell ref="M171:M172"/>
    <mergeCell ref="J176:J180"/>
    <mergeCell ref="K176:K180"/>
    <mergeCell ref="M176:M180"/>
    <mergeCell ref="J166:J169"/>
    <mergeCell ref="K166:K169"/>
    <mergeCell ref="M166:M169"/>
  </mergeCells>
  <conditionalFormatting sqref="C8:C190">
    <cfRule type="duplicateValues" dxfId="0" priority="102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94:A195"/>
    <dataValidation type="custom" allowBlank="1" showInputMessage="1" showErrorMessage="1" sqref="A193">
      <formula1>"FSDGEDGEWG"</formula1>
    </dataValidation>
  </dataValidations>
  <printOptions horizontalCentered="1"/>
  <pageMargins left="0.4" right="3.9370078740157501E-2" top="1.2992125984252001" bottom="0.8" header="0.196850393700787" footer="0.39"/>
  <pageSetup paperSize="9" orientation="landscape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11</v>
      </c>
    </row>
    <row r="8" spans="2:2">
      <c r="B8" s="2" t="s">
        <v>12</v>
      </c>
    </row>
    <row r="9" spans="2:2">
      <c r="B9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2022-01-21T08:49:10Z</cp:lastPrinted>
  <dcterms:created xsi:type="dcterms:W3CDTF">2010-04-08T11:28:01Z</dcterms:created>
  <dcterms:modified xsi:type="dcterms:W3CDTF">2022-01-21T08:49:12Z</dcterms:modified>
</cp:coreProperties>
</file>