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Invoice!$A$3:$N$37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A29" i="1" l="1"/>
  <c r="A28" i="1"/>
  <c r="H35" i="1"/>
  <c r="G35" i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L34" i="1" l="1"/>
  <c r="K57" i="2" l="1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12" i="2" l="1"/>
  <c r="L40" i="2"/>
  <c r="L57" i="2" l="1"/>
</calcChain>
</file>

<file path=xl/sharedStrings.xml><?xml version="1.0" encoding="utf-8"?>
<sst xmlns="http://schemas.openxmlformats.org/spreadsheetml/2006/main" count="376" uniqueCount="200">
  <si>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</si>
  <si>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</si>
  <si>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</si>
  <si>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</si>
  <si>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</si>
  <si>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</si>
  <si>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</si>
  <si>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</si>
  <si>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</si>
  <si>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</si>
  <si>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</si>
  <si>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</si>
  <si>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</si>
  <si>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</si>
  <si>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</si>
  <si>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</si>
  <si>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</si>
  <si>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</si>
  <si>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</si>
  <si>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</si>
  <si>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</si>
  <si>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</si>
  <si>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</si>
  <si>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</si>
  <si>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</si>
  <si>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</si>
  <si>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</si>
  <si>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</si>
  <si>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</si>
  <si>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</si>
  <si>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</si>
  <si>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</si>
  <si>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</si>
  <si>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</si>
  <si>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</si>
  <si>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</si>
  <si>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</si>
  <si>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</si>
  <si>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</si>
  <si>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</si>
  <si>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</si>
  <si>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</si>
  <si>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</si>
  <si>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</si>
  <si>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</si>
  <si>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</si>
  <si>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</si>
  <si>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</si>
  <si>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</si>
  <si>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</si>
  <si>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</si>
  <si>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</si>
  <si>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</si>
  <si>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</si>
  <si>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</si>
  <si>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</si>
  <si>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</si>
  <si>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</si>
  <si>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</si>
  <si>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</si>
  <si>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</si>
  <si>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</si>
  <si>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</si>
  <si>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</si>
  <si>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</si>
  <si>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</si>
  <si>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</si>
  <si>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</si>
  <si>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</si>
  <si>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</si>
  <si>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</si>
  <si>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</si>
  <si>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</si>
  <si>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</si>
  <si>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</si>
  <si>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</si>
  <si>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</si>
  <si>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</si>
  <si>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</si>
  <si>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</si>
  <si>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</si>
  <si>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</si>
  <si>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</si>
  <si>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</si>
  <si>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</si>
  <si>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</si>
  <si>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</si>
  <si>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</si>
  <si>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</si>
  <si>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</si>
  <si>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</si>
  <si>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</si>
  <si>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</si>
  <si>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</si>
  <si>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</si>
  <si>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</si>
  <si>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</si>
  <si>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</si>
  <si>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</si>
  <si>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</si>
  <si>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</si>
  <si>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</si>
  <si>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</si>
  <si>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</si>
  <si>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</si>
  <si>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</si>
  <si>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</si>
  <si>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</si>
  <si>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</si>
  <si>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</si>
  <si>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</si>
  <si>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</si>
  <si>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</si>
  <si>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</si>
  <si>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</si>
  <si>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</si>
  <si>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</si>
  <si>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</si>
  <si>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</si>
  <si>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</si>
  <si>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</si>
  <si>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</si>
  <si>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</si>
  <si>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</si>
  <si>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</si>
  <si>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ASTARANG</t>
  </si>
  <si>
    <t>INVOICE
PRAGATI LOGISTICS,
SAMANTA SAHI 
KHUNTIA LANE,8984191006
GST No:21AGHPB9356M1Z9</t>
  </si>
  <si>
    <t>SL</t>
  </si>
  <si>
    <t>LR NO</t>
  </si>
  <si>
    <t>INV. NO.</t>
  </si>
  <si>
    <t>NABARANGPUR</t>
  </si>
  <si>
    <t>Kindly, verify &amp; confirm within 7 days, else GST will be filed by 20th AUG, 2024. 
GST to be paid by Consignor under Reverse Charge Mechanism(RCM) as per GST.</t>
  </si>
  <si>
    <t>02/7/2024</t>
  </si>
  <si>
    <t>PL/JA/07220</t>
  </si>
  <si>
    <t>PL/JA/07221</t>
  </si>
  <si>
    <t>PL/JA/07254</t>
  </si>
  <si>
    <t>KHELAR</t>
  </si>
  <si>
    <t>PL/JA/07267</t>
  </si>
  <si>
    <t>LUCHAPADA</t>
  </si>
  <si>
    <t>03/7/2024</t>
  </si>
  <si>
    <t>PL/JA/07312</t>
  </si>
  <si>
    <t>TRISULIA</t>
  </si>
  <si>
    <t>PL/JA/07745</t>
  </si>
  <si>
    <t>04/7/2024</t>
  </si>
  <si>
    <t>PL/JA/07493</t>
  </si>
  <si>
    <t>05/7/2024</t>
  </si>
  <si>
    <t>PL/JA/07582</t>
  </si>
  <si>
    <t>PL/JA/07651</t>
  </si>
  <si>
    <t xml:space="preserve">BELLAGUNTHA </t>
  </si>
  <si>
    <t>06/7/2024</t>
  </si>
  <si>
    <t>PL/JA/07746</t>
  </si>
  <si>
    <t>11/7/2024</t>
  </si>
  <si>
    <t>PL/JA/08057</t>
  </si>
  <si>
    <t>PL/JA/08059</t>
  </si>
  <si>
    <t>12/7/2024</t>
  </si>
  <si>
    <t>PL/JA/08152</t>
  </si>
  <si>
    <t>13/7/2024</t>
  </si>
  <si>
    <t>PL/JA/08210</t>
  </si>
  <si>
    <t>PL/JA/08211</t>
  </si>
  <si>
    <t>JALESWAR</t>
  </si>
  <si>
    <t>17/7/2024</t>
  </si>
  <si>
    <t>PL/JA/08426</t>
  </si>
  <si>
    <t>92</t>
  </si>
  <si>
    <t>BINJHARPUR</t>
  </si>
  <si>
    <t>18/7/2024</t>
  </si>
  <si>
    <t>PL/JA/08619</t>
  </si>
  <si>
    <t>SISUPALGARH</t>
  </si>
  <si>
    <t>22/7/2024</t>
  </si>
  <si>
    <t>PL/JA/08881</t>
  </si>
  <si>
    <t>NTPC KANIHA</t>
  </si>
  <si>
    <t>PL/JA/08926</t>
  </si>
  <si>
    <t>95</t>
  </si>
  <si>
    <t>BOINDA</t>
  </si>
  <si>
    <t>24/7/2024</t>
  </si>
  <si>
    <t>PL/JA/09063</t>
  </si>
  <si>
    <t>98</t>
  </si>
  <si>
    <t>26/7/2024</t>
  </si>
  <si>
    <t>PL/JA/09264</t>
  </si>
  <si>
    <t>97</t>
  </si>
  <si>
    <t>PL/JA/09280</t>
  </si>
  <si>
    <t>100</t>
  </si>
  <si>
    <t>JAGATSINGHPUR</t>
  </si>
  <si>
    <t>PL/JA/09308</t>
  </si>
  <si>
    <t>PL/JA/09381</t>
  </si>
  <si>
    <t>BALAKATI</t>
  </si>
  <si>
    <t>27/7/2024</t>
  </si>
  <si>
    <t>PL/JA/09376</t>
  </si>
  <si>
    <t>30/7/2024</t>
  </si>
  <si>
    <t>PL/JA/09603</t>
  </si>
  <si>
    <t>102</t>
  </si>
  <si>
    <t>KAMATA BORIGUMA</t>
  </si>
  <si>
    <t>PL/JA/09616</t>
  </si>
  <si>
    <t>104</t>
  </si>
  <si>
    <t>31/7/2024</t>
  </si>
  <si>
    <t>PL/JA/09640</t>
  </si>
  <si>
    <t>105</t>
  </si>
  <si>
    <t>100 (GIFT)</t>
  </si>
  <si>
    <t>102 (GIFT)</t>
  </si>
  <si>
    <t>(RUPEES ONE LAKH TWENTY FIVE THOUSAND EIGHTY FIVE ONLY)</t>
  </si>
  <si>
    <t xml:space="preserve">Bill Date : 31/07/2024
Bill NO : 13459
Total Amount: 125085.00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</si>
</sst>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257174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862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6" workbookViewId="0">
      <selection activeCell="R23" sqref="R23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9.7109375" style="1" bestFit="1" customWidth="1"/>
    <col min="5" max="5" width="6.140625" style="1" customWidth="1"/>
    <col min="6" max="6" width="15.85546875" style="1" bestFit="1" customWidth="1"/>
    <col min="7" max="7" width="6.140625" style="1" customWidth="1"/>
    <col min="8" max="8" width="9.5703125" style="5" bestFit="1" customWidth="1"/>
    <col min="9" max="9" width="6" style="2" customWidth="1"/>
    <col min="10" max="10" width="7.85546875" style="2" customWidth="1"/>
    <col min="11" max="11" width="6.42578125" style="2" bestFit="1" customWidth="1"/>
    <col min="12" max="12" width="9.5703125" style="2" bestFit="1" customWidth="1"/>
    <col min="13" max="16384" width="9.140625" style="1"/>
  </cols>
  <sheetData>
    <row r="1" spans="1:14" ht="81.75" customHeight="1">
      <c r="A1" s="46"/>
      <c r="B1" s="46"/>
      <c r="C1" s="46"/>
      <c r="D1" s="46"/>
      <c r="E1" s="46"/>
      <c r="F1" s="46"/>
      <c r="G1" s="46"/>
      <c r="H1" s="41" t="s">
        <v>126</v>
      </c>
      <c r="I1" s="42"/>
      <c r="J1" s="42"/>
      <c r="K1" s="42"/>
      <c r="L1" s="43"/>
    </row>
    <row r="2" spans="1:14" ht="72" customHeight="1">
      <c r="A2" s="46" t="s">
        <v>124</v>
      </c>
      <c r="B2" s="46"/>
      <c r="C2" s="46"/>
      <c r="D2" s="46"/>
      <c r="E2" s="46"/>
      <c r="F2" s="46"/>
      <c r="G2" s="46"/>
      <c r="H2" s="41" t="s">
        <v>199</v>
      </c>
      <c r="I2" s="42"/>
      <c r="J2" s="42"/>
      <c r="K2" s="42"/>
      <c r="L2" s="43"/>
    </row>
    <row r="3" spans="1:14" s="4" customFormat="1" ht="14.25" customHeight="1">
      <c r="A3" s="30" t="s">
        <v>127</v>
      </c>
      <c r="B3" s="30" t="s">
        <v>7</v>
      </c>
      <c r="C3" s="30" t="s">
        <v>128</v>
      </c>
      <c r="D3" s="30" t="s">
        <v>129</v>
      </c>
      <c r="E3" s="30" t="s">
        <v>8</v>
      </c>
      <c r="F3" s="30" t="s">
        <v>9</v>
      </c>
      <c r="G3" s="30" t="s">
        <v>10</v>
      </c>
      <c r="H3" s="7" t="s">
        <v>1</v>
      </c>
      <c r="I3" s="31" t="s">
        <v>11</v>
      </c>
      <c r="J3" s="31" t="s">
        <v>13</v>
      </c>
      <c r="K3" s="31" t="s">
        <v>14</v>
      </c>
      <c r="L3" s="31" t="s">
        <v>15</v>
      </c>
      <c r="N3" s="1"/>
    </row>
    <row r="4" spans="1:14" s="4" customFormat="1" ht="14.25" customHeight="1">
      <c r="A4" s="34">
        <v>1</v>
      </c>
      <c r="B4" s="35" t="s">
        <v>132</v>
      </c>
      <c r="C4" s="35" t="s">
        <v>133</v>
      </c>
      <c r="D4" s="35" t="s">
        <v>57</v>
      </c>
      <c r="E4" s="36" t="s">
        <v>12</v>
      </c>
      <c r="F4" s="37" t="s">
        <v>4</v>
      </c>
      <c r="G4" s="35">
        <v>27</v>
      </c>
      <c r="H4" s="38">
        <v>151</v>
      </c>
      <c r="I4" s="39">
        <v>3.8</v>
      </c>
      <c r="J4" s="39">
        <f t="shared" ref="J4:J33" si="0">G4*12</f>
        <v>324</v>
      </c>
      <c r="K4" s="39">
        <v>35</v>
      </c>
      <c r="L4" s="39">
        <f t="shared" ref="L4:L33" si="1">H4*I4+J4+K4</f>
        <v>932.8</v>
      </c>
      <c r="N4" s="1"/>
    </row>
    <row r="5" spans="1:14" s="4" customFormat="1" ht="14.25" customHeight="1">
      <c r="A5" s="34">
        <v>2</v>
      </c>
      <c r="B5" s="35" t="s">
        <v>132</v>
      </c>
      <c r="C5" s="35" t="s">
        <v>134</v>
      </c>
      <c r="D5" s="35" t="s">
        <v>66</v>
      </c>
      <c r="E5" s="36" t="s">
        <v>12</v>
      </c>
      <c r="F5" s="37" t="s">
        <v>4</v>
      </c>
      <c r="G5" s="35">
        <v>178</v>
      </c>
      <c r="H5" s="38">
        <v>2743</v>
      </c>
      <c r="I5" s="39">
        <v>3.8</v>
      </c>
      <c r="J5" s="39">
        <f t="shared" si="0"/>
        <v>2136</v>
      </c>
      <c r="K5" s="39">
        <v>35</v>
      </c>
      <c r="L5" s="39">
        <f t="shared" si="1"/>
        <v>12594.4</v>
      </c>
      <c r="N5" s="1"/>
    </row>
    <row r="6" spans="1:14" s="4" customFormat="1" ht="14.25" customHeight="1">
      <c r="A6" s="34">
        <v>3</v>
      </c>
      <c r="B6" s="35" t="s">
        <v>132</v>
      </c>
      <c r="C6" s="35" t="s">
        <v>135</v>
      </c>
      <c r="D6" s="35" t="s">
        <v>82</v>
      </c>
      <c r="E6" s="36" t="s">
        <v>12</v>
      </c>
      <c r="F6" s="37" t="s">
        <v>136</v>
      </c>
      <c r="G6" s="35">
        <v>56</v>
      </c>
      <c r="H6" s="38">
        <v>1124.95</v>
      </c>
      <c r="I6" s="39">
        <v>1.5</v>
      </c>
      <c r="J6" s="39">
        <f t="shared" si="0"/>
        <v>672</v>
      </c>
      <c r="K6" s="39">
        <v>35</v>
      </c>
      <c r="L6" s="39">
        <f t="shared" si="1"/>
        <v>2394.4250000000002</v>
      </c>
      <c r="N6" s="1"/>
    </row>
    <row r="7" spans="1:14" s="4" customFormat="1" ht="14.25" customHeight="1">
      <c r="A7" s="34">
        <v>4</v>
      </c>
      <c r="B7" s="35" t="s">
        <v>132</v>
      </c>
      <c r="C7" s="35" t="s">
        <v>137</v>
      </c>
      <c r="D7" s="40">
        <v>78</v>
      </c>
      <c r="E7" s="36" t="s">
        <v>12</v>
      </c>
      <c r="F7" s="37" t="s">
        <v>138</v>
      </c>
      <c r="G7" s="35">
        <v>55</v>
      </c>
      <c r="H7" s="38">
        <v>971.55</v>
      </c>
      <c r="I7" s="39">
        <v>2.75</v>
      </c>
      <c r="J7" s="39">
        <f t="shared" si="0"/>
        <v>660</v>
      </c>
      <c r="K7" s="39">
        <v>35</v>
      </c>
      <c r="L7" s="39">
        <f t="shared" si="1"/>
        <v>3366.7624999999998</v>
      </c>
      <c r="N7" s="1"/>
    </row>
    <row r="8" spans="1:14" s="4" customFormat="1" ht="14.25" customHeight="1">
      <c r="A8" s="34">
        <v>5</v>
      </c>
      <c r="B8" s="35" t="s">
        <v>139</v>
      </c>
      <c r="C8" s="35" t="s">
        <v>140</v>
      </c>
      <c r="D8" s="35" t="s">
        <v>90</v>
      </c>
      <c r="E8" s="36" t="s">
        <v>12</v>
      </c>
      <c r="F8" s="37" t="s">
        <v>141</v>
      </c>
      <c r="G8" s="35">
        <v>13</v>
      </c>
      <c r="H8" s="38">
        <v>219.81</v>
      </c>
      <c r="I8" s="39">
        <v>1.5</v>
      </c>
      <c r="J8" s="39">
        <f t="shared" si="0"/>
        <v>156</v>
      </c>
      <c r="K8" s="39">
        <v>35</v>
      </c>
      <c r="L8" s="39">
        <f t="shared" si="1"/>
        <v>520.71500000000003</v>
      </c>
      <c r="N8" s="1"/>
    </row>
    <row r="9" spans="1:14" s="4" customFormat="1" ht="14.25" customHeight="1">
      <c r="A9" s="34">
        <v>6</v>
      </c>
      <c r="B9" s="35" t="s">
        <v>139</v>
      </c>
      <c r="C9" s="35" t="s">
        <v>142</v>
      </c>
      <c r="D9" s="35" t="s">
        <v>76</v>
      </c>
      <c r="E9" s="36" t="s">
        <v>12</v>
      </c>
      <c r="F9" s="37" t="s">
        <v>2</v>
      </c>
      <c r="G9" s="35">
        <v>37</v>
      </c>
      <c r="H9" s="38">
        <v>528.73</v>
      </c>
      <c r="I9" s="39">
        <v>4.8</v>
      </c>
      <c r="J9" s="39">
        <f t="shared" si="0"/>
        <v>444</v>
      </c>
      <c r="K9" s="39">
        <v>35</v>
      </c>
      <c r="L9" s="39">
        <f t="shared" si="1"/>
        <v>3016.904</v>
      </c>
      <c r="N9" s="1"/>
    </row>
    <row r="10" spans="1:14" s="4" customFormat="1" ht="14.25" customHeight="1">
      <c r="A10" s="34">
        <v>7</v>
      </c>
      <c r="B10" s="35" t="s">
        <v>143</v>
      </c>
      <c r="C10" s="35" t="s">
        <v>144</v>
      </c>
      <c r="D10" s="35" t="s">
        <v>86</v>
      </c>
      <c r="E10" s="36" t="s">
        <v>12</v>
      </c>
      <c r="F10" s="37" t="s">
        <v>3</v>
      </c>
      <c r="G10" s="35">
        <v>58</v>
      </c>
      <c r="H10" s="38">
        <v>1464</v>
      </c>
      <c r="I10" s="39">
        <v>2.75</v>
      </c>
      <c r="J10" s="39">
        <f t="shared" si="0"/>
        <v>696</v>
      </c>
      <c r="K10" s="39">
        <v>35</v>
      </c>
      <c r="L10" s="39">
        <f t="shared" si="1"/>
        <v>4757</v>
      </c>
      <c r="N10" s="1"/>
    </row>
    <row r="11" spans="1:14" s="4" customFormat="1" ht="14.25" customHeight="1">
      <c r="A11" s="34">
        <v>8</v>
      </c>
      <c r="B11" s="35" t="s">
        <v>145</v>
      </c>
      <c r="C11" s="35" t="s">
        <v>146</v>
      </c>
      <c r="D11" s="35" t="s">
        <v>92</v>
      </c>
      <c r="E11" s="36" t="s">
        <v>12</v>
      </c>
      <c r="F11" s="37" t="s">
        <v>77</v>
      </c>
      <c r="G11" s="35">
        <v>13</v>
      </c>
      <c r="H11" s="38">
        <v>254.95</v>
      </c>
      <c r="I11" s="39">
        <v>2.75</v>
      </c>
      <c r="J11" s="39">
        <f t="shared" si="0"/>
        <v>156</v>
      </c>
      <c r="K11" s="39">
        <v>35</v>
      </c>
      <c r="L11" s="39">
        <f t="shared" si="1"/>
        <v>892.11249999999995</v>
      </c>
      <c r="N11" s="1"/>
    </row>
    <row r="12" spans="1:14" s="4" customFormat="1" ht="14.25" customHeight="1">
      <c r="A12" s="34">
        <v>9</v>
      </c>
      <c r="B12" s="35" t="s">
        <v>145</v>
      </c>
      <c r="C12" s="35" t="s">
        <v>147</v>
      </c>
      <c r="D12" s="35" t="s">
        <v>73</v>
      </c>
      <c r="E12" s="36" t="s">
        <v>12</v>
      </c>
      <c r="F12" s="37" t="s">
        <v>148</v>
      </c>
      <c r="G12" s="35">
        <v>198</v>
      </c>
      <c r="H12" s="38">
        <v>3820.49</v>
      </c>
      <c r="I12" s="39">
        <v>3.8</v>
      </c>
      <c r="J12" s="39">
        <f t="shared" si="0"/>
        <v>2376</v>
      </c>
      <c r="K12" s="39">
        <v>35</v>
      </c>
      <c r="L12" s="39">
        <f t="shared" si="1"/>
        <v>16928.862000000001</v>
      </c>
      <c r="N12" s="1"/>
    </row>
    <row r="13" spans="1:14" s="4" customFormat="1" ht="14.25" customHeight="1">
      <c r="A13" s="34">
        <v>10</v>
      </c>
      <c r="B13" s="35" t="s">
        <v>149</v>
      </c>
      <c r="C13" s="35" t="s">
        <v>150</v>
      </c>
      <c r="D13" s="35" t="s">
        <v>88</v>
      </c>
      <c r="E13" s="36" t="s">
        <v>12</v>
      </c>
      <c r="F13" s="37" t="s">
        <v>3</v>
      </c>
      <c r="G13" s="35">
        <v>60</v>
      </c>
      <c r="H13" s="38">
        <v>1765</v>
      </c>
      <c r="I13" s="39">
        <v>2.75</v>
      </c>
      <c r="J13" s="39">
        <f t="shared" si="0"/>
        <v>720</v>
      </c>
      <c r="K13" s="39">
        <v>35</v>
      </c>
      <c r="L13" s="39">
        <f t="shared" si="1"/>
        <v>5608.75</v>
      </c>
      <c r="N13" s="1"/>
    </row>
    <row r="14" spans="1:14" s="4" customFormat="1" ht="14.25" customHeight="1">
      <c r="A14" s="34">
        <v>11</v>
      </c>
      <c r="B14" s="35" t="s">
        <v>151</v>
      </c>
      <c r="C14" s="35" t="s">
        <v>152</v>
      </c>
      <c r="D14" s="35" t="s">
        <v>99</v>
      </c>
      <c r="E14" s="36" t="s">
        <v>12</v>
      </c>
      <c r="F14" s="37" t="s">
        <v>3</v>
      </c>
      <c r="G14" s="35">
        <v>32</v>
      </c>
      <c r="H14" s="38">
        <v>1400.43</v>
      </c>
      <c r="I14" s="39">
        <v>2.75</v>
      </c>
      <c r="J14" s="39">
        <f t="shared" si="0"/>
        <v>384</v>
      </c>
      <c r="K14" s="39">
        <v>35</v>
      </c>
      <c r="L14" s="39">
        <f t="shared" si="1"/>
        <v>4270.1825000000008</v>
      </c>
      <c r="N14" s="1"/>
    </row>
    <row r="15" spans="1:14" s="4" customFormat="1" ht="14.25" customHeight="1">
      <c r="A15" s="34">
        <v>12</v>
      </c>
      <c r="B15" s="35" t="s">
        <v>151</v>
      </c>
      <c r="C15" s="35" t="s">
        <v>153</v>
      </c>
      <c r="D15" s="35" t="s">
        <v>96</v>
      </c>
      <c r="E15" s="36" t="s">
        <v>12</v>
      </c>
      <c r="F15" s="37" t="s">
        <v>3</v>
      </c>
      <c r="G15" s="35">
        <v>70</v>
      </c>
      <c r="H15" s="38">
        <v>1757.7</v>
      </c>
      <c r="I15" s="39">
        <v>2.75</v>
      </c>
      <c r="J15" s="39">
        <f t="shared" si="0"/>
        <v>840</v>
      </c>
      <c r="K15" s="39">
        <v>35</v>
      </c>
      <c r="L15" s="39">
        <f t="shared" si="1"/>
        <v>5708.6750000000002</v>
      </c>
      <c r="N15" s="1"/>
    </row>
    <row r="16" spans="1:14" s="4" customFormat="1" ht="14.25" customHeight="1">
      <c r="A16" s="34">
        <v>13</v>
      </c>
      <c r="B16" s="35" t="s">
        <v>154</v>
      </c>
      <c r="C16" s="35" t="s">
        <v>155</v>
      </c>
      <c r="D16" s="35" t="s">
        <v>103</v>
      </c>
      <c r="E16" s="36" t="s">
        <v>12</v>
      </c>
      <c r="F16" s="37" t="s">
        <v>77</v>
      </c>
      <c r="G16" s="35">
        <v>19</v>
      </c>
      <c r="H16" s="38">
        <v>312.69</v>
      </c>
      <c r="I16" s="39">
        <v>2.75</v>
      </c>
      <c r="J16" s="39">
        <f t="shared" si="0"/>
        <v>228</v>
      </c>
      <c r="K16" s="39">
        <v>35</v>
      </c>
      <c r="L16" s="39">
        <f t="shared" si="1"/>
        <v>1122.8975</v>
      </c>
      <c r="N16" s="1"/>
    </row>
    <row r="17" spans="1:14" s="4" customFormat="1" ht="14.25" customHeight="1">
      <c r="A17" s="34">
        <v>14</v>
      </c>
      <c r="B17" s="35" t="s">
        <v>156</v>
      </c>
      <c r="C17" s="35" t="s">
        <v>157</v>
      </c>
      <c r="D17" s="35" t="s">
        <v>109</v>
      </c>
      <c r="E17" s="36" t="s">
        <v>12</v>
      </c>
      <c r="F17" s="37" t="s">
        <v>3</v>
      </c>
      <c r="G17" s="35">
        <v>18</v>
      </c>
      <c r="H17" s="38">
        <v>451.98</v>
      </c>
      <c r="I17" s="39">
        <v>2.75</v>
      </c>
      <c r="J17" s="39">
        <f t="shared" si="0"/>
        <v>216</v>
      </c>
      <c r="K17" s="39">
        <v>35</v>
      </c>
      <c r="L17" s="39">
        <f t="shared" si="1"/>
        <v>1493.9450000000002</v>
      </c>
      <c r="N17" s="1"/>
    </row>
    <row r="18" spans="1:14" s="4" customFormat="1" ht="14.25" customHeight="1">
      <c r="A18" s="34">
        <v>15</v>
      </c>
      <c r="B18" s="35" t="s">
        <v>156</v>
      </c>
      <c r="C18" s="35" t="s">
        <v>158</v>
      </c>
      <c r="D18" s="35" t="s">
        <v>106</v>
      </c>
      <c r="E18" s="36" t="s">
        <v>12</v>
      </c>
      <c r="F18" s="37" t="s">
        <v>159</v>
      </c>
      <c r="G18" s="35">
        <v>45</v>
      </c>
      <c r="H18" s="38">
        <v>1251.5</v>
      </c>
      <c r="I18" s="39">
        <v>2.75</v>
      </c>
      <c r="J18" s="39">
        <f t="shared" si="0"/>
        <v>540</v>
      </c>
      <c r="K18" s="39">
        <v>35</v>
      </c>
      <c r="L18" s="39">
        <f t="shared" si="1"/>
        <v>4016.625</v>
      </c>
      <c r="N18" s="1"/>
    </row>
    <row r="19" spans="1:14" s="4" customFormat="1" ht="14.25" customHeight="1">
      <c r="A19" s="34">
        <v>16</v>
      </c>
      <c r="B19" s="35" t="s">
        <v>160</v>
      </c>
      <c r="C19" s="35" t="s">
        <v>161</v>
      </c>
      <c r="D19" s="35" t="s">
        <v>162</v>
      </c>
      <c r="E19" s="36" t="s">
        <v>12</v>
      </c>
      <c r="F19" s="37" t="s">
        <v>163</v>
      </c>
      <c r="G19" s="35">
        <v>43</v>
      </c>
      <c r="H19" s="38">
        <v>625.4</v>
      </c>
      <c r="I19" s="39">
        <v>2.75</v>
      </c>
      <c r="J19" s="39">
        <f t="shared" si="0"/>
        <v>516</v>
      </c>
      <c r="K19" s="39">
        <v>35</v>
      </c>
      <c r="L19" s="39">
        <f t="shared" si="1"/>
        <v>2270.85</v>
      </c>
      <c r="N19" s="1"/>
    </row>
    <row r="20" spans="1:14" s="4" customFormat="1" ht="14.25" customHeight="1">
      <c r="A20" s="34">
        <v>17</v>
      </c>
      <c r="B20" s="35" t="s">
        <v>164</v>
      </c>
      <c r="C20" s="35" t="s">
        <v>165</v>
      </c>
      <c r="D20" s="35" t="s">
        <v>112</v>
      </c>
      <c r="E20" s="36" t="s">
        <v>12</v>
      </c>
      <c r="F20" s="37" t="s">
        <v>166</v>
      </c>
      <c r="G20" s="35">
        <v>50</v>
      </c>
      <c r="H20" s="38">
        <v>806.21</v>
      </c>
      <c r="I20" s="39">
        <v>1.5</v>
      </c>
      <c r="J20" s="39">
        <f t="shared" si="0"/>
        <v>600</v>
      </c>
      <c r="K20" s="39">
        <v>35</v>
      </c>
      <c r="L20" s="39">
        <f t="shared" si="1"/>
        <v>1844.3150000000001</v>
      </c>
      <c r="N20" s="1"/>
    </row>
    <row r="21" spans="1:14" s="4" customFormat="1" ht="14.25" customHeight="1">
      <c r="A21" s="34">
        <v>18</v>
      </c>
      <c r="B21" s="35" t="s">
        <v>167</v>
      </c>
      <c r="C21" s="35" t="s">
        <v>168</v>
      </c>
      <c r="D21" s="35" t="s">
        <v>114</v>
      </c>
      <c r="E21" s="36" t="s">
        <v>12</v>
      </c>
      <c r="F21" s="37" t="s">
        <v>169</v>
      </c>
      <c r="G21" s="35">
        <v>59</v>
      </c>
      <c r="H21" s="38">
        <v>531.22</v>
      </c>
      <c r="I21" s="39">
        <v>2.75</v>
      </c>
      <c r="J21" s="39">
        <f t="shared" si="0"/>
        <v>708</v>
      </c>
      <c r="K21" s="39">
        <v>35</v>
      </c>
      <c r="L21" s="39">
        <f t="shared" si="1"/>
        <v>2203.855</v>
      </c>
      <c r="N21" s="1"/>
    </row>
    <row r="22" spans="1:14" s="4" customFormat="1" ht="14.25" customHeight="1">
      <c r="A22" s="34">
        <v>19</v>
      </c>
      <c r="B22" s="35" t="s">
        <v>167</v>
      </c>
      <c r="C22" s="35" t="s">
        <v>170</v>
      </c>
      <c r="D22" s="35" t="s">
        <v>171</v>
      </c>
      <c r="E22" s="36" t="s">
        <v>12</v>
      </c>
      <c r="F22" s="37" t="s">
        <v>172</v>
      </c>
      <c r="G22" s="35">
        <v>24</v>
      </c>
      <c r="H22" s="38">
        <v>151.96</v>
      </c>
      <c r="I22" s="39">
        <v>2.75</v>
      </c>
      <c r="J22" s="39">
        <f t="shared" si="0"/>
        <v>288</v>
      </c>
      <c r="K22" s="39">
        <v>35</v>
      </c>
      <c r="L22" s="39">
        <f t="shared" si="1"/>
        <v>740.8900000000001</v>
      </c>
      <c r="N22" s="1"/>
    </row>
    <row r="23" spans="1:14" s="4" customFormat="1" ht="14.25" customHeight="1">
      <c r="A23" s="34">
        <v>20</v>
      </c>
      <c r="B23" s="35" t="s">
        <v>173</v>
      </c>
      <c r="C23" s="35" t="s">
        <v>174</v>
      </c>
      <c r="D23" s="35" t="s">
        <v>175</v>
      </c>
      <c r="E23" s="36" t="s">
        <v>12</v>
      </c>
      <c r="F23" s="37" t="s">
        <v>77</v>
      </c>
      <c r="G23" s="35">
        <v>31</v>
      </c>
      <c r="H23" s="38">
        <v>588</v>
      </c>
      <c r="I23" s="39">
        <v>2.75</v>
      </c>
      <c r="J23" s="39">
        <f t="shared" si="0"/>
        <v>372</v>
      </c>
      <c r="K23" s="39">
        <v>35</v>
      </c>
      <c r="L23" s="39">
        <f t="shared" si="1"/>
        <v>2024</v>
      </c>
      <c r="N23" s="1"/>
    </row>
    <row r="24" spans="1:14" s="4" customFormat="1" ht="14.25" customHeight="1">
      <c r="A24" s="34">
        <v>21</v>
      </c>
      <c r="B24" s="35" t="s">
        <v>176</v>
      </c>
      <c r="C24" s="35" t="s">
        <v>177</v>
      </c>
      <c r="D24" s="35" t="s">
        <v>178</v>
      </c>
      <c r="E24" s="36" t="s">
        <v>12</v>
      </c>
      <c r="F24" s="37" t="s">
        <v>6</v>
      </c>
      <c r="G24" s="35">
        <v>33</v>
      </c>
      <c r="H24" s="38">
        <v>569</v>
      </c>
      <c r="I24" s="39">
        <v>1.5</v>
      </c>
      <c r="J24" s="39">
        <f t="shared" si="0"/>
        <v>396</v>
      </c>
      <c r="K24" s="39">
        <v>35</v>
      </c>
      <c r="L24" s="39">
        <f t="shared" si="1"/>
        <v>1284.5</v>
      </c>
      <c r="N24" s="1"/>
    </row>
    <row r="25" spans="1:14" s="4" customFormat="1" ht="14.25" customHeight="1">
      <c r="A25" s="34">
        <v>22</v>
      </c>
      <c r="B25" s="35" t="s">
        <v>176</v>
      </c>
      <c r="C25" s="35" t="s">
        <v>179</v>
      </c>
      <c r="D25" s="35" t="s">
        <v>180</v>
      </c>
      <c r="E25" s="36" t="s">
        <v>12</v>
      </c>
      <c r="F25" s="37" t="s">
        <v>181</v>
      </c>
      <c r="G25" s="35">
        <v>57</v>
      </c>
      <c r="H25" s="38">
        <v>573.96</v>
      </c>
      <c r="I25" s="39">
        <v>1.5</v>
      </c>
      <c r="J25" s="39">
        <f t="shared" si="0"/>
        <v>684</v>
      </c>
      <c r="K25" s="39"/>
      <c r="L25" s="39">
        <f t="shared" si="1"/>
        <v>1544.94</v>
      </c>
      <c r="N25" s="1"/>
    </row>
    <row r="26" spans="1:14" s="4" customFormat="1" ht="14.25" customHeight="1">
      <c r="A26" s="34"/>
      <c r="B26" s="35" t="s">
        <v>176</v>
      </c>
      <c r="C26" s="35" t="s">
        <v>179</v>
      </c>
      <c r="D26" s="36" t="s">
        <v>196</v>
      </c>
      <c r="E26" s="36" t="s">
        <v>12</v>
      </c>
      <c r="F26" s="37" t="s">
        <v>181</v>
      </c>
      <c r="G26" s="35">
        <v>1</v>
      </c>
      <c r="H26" s="38">
        <v>50</v>
      </c>
      <c r="I26" s="39">
        <v>1.5</v>
      </c>
      <c r="J26" s="39">
        <f t="shared" si="0"/>
        <v>12</v>
      </c>
      <c r="K26" s="39">
        <v>35</v>
      </c>
      <c r="L26" s="39">
        <f t="shared" si="1"/>
        <v>122</v>
      </c>
      <c r="N26" s="1"/>
    </row>
    <row r="27" spans="1:14" s="4" customFormat="1" ht="14.25" customHeight="1">
      <c r="A27" s="34">
        <v>23</v>
      </c>
      <c r="B27" s="35" t="s">
        <v>176</v>
      </c>
      <c r="C27" s="35" t="s">
        <v>182</v>
      </c>
      <c r="D27" s="35" t="s">
        <v>121</v>
      </c>
      <c r="E27" s="36" t="s">
        <v>12</v>
      </c>
      <c r="F27" s="37" t="s">
        <v>125</v>
      </c>
      <c r="G27" s="35">
        <v>14</v>
      </c>
      <c r="H27" s="38">
        <v>192.1</v>
      </c>
      <c r="I27" s="39">
        <v>1.5</v>
      </c>
      <c r="J27" s="39">
        <f t="shared" si="0"/>
        <v>168</v>
      </c>
      <c r="K27" s="39">
        <v>35</v>
      </c>
      <c r="L27" s="39">
        <f t="shared" si="1"/>
        <v>491.15</v>
      </c>
      <c r="N27" s="1"/>
    </row>
    <row r="28" spans="1:14" s="4" customFormat="1" ht="14.25" customHeight="1">
      <c r="A28" s="34">
        <f>A27+1</f>
        <v>24</v>
      </c>
      <c r="B28" s="35" t="s">
        <v>176</v>
      </c>
      <c r="C28" s="35" t="s">
        <v>183</v>
      </c>
      <c r="D28" s="35" t="s">
        <v>117</v>
      </c>
      <c r="E28" s="36" t="s">
        <v>12</v>
      </c>
      <c r="F28" s="37" t="s">
        <v>184</v>
      </c>
      <c r="G28" s="35">
        <v>43</v>
      </c>
      <c r="H28" s="38">
        <v>592.4</v>
      </c>
      <c r="I28" s="39">
        <v>1.5</v>
      </c>
      <c r="J28" s="39">
        <f t="shared" si="0"/>
        <v>516</v>
      </c>
      <c r="K28" s="39">
        <v>35</v>
      </c>
      <c r="L28" s="39">
        <f t="shared" si="1"/>
        <v>1439.6</v>
      </c>
      <c r="N28" s="1"/>
    </row>
    <row r="29" spans="1:14" s="4" customFormat="1" ht="14.25" customHeight="1">
      <c r="A29" s="34">
        <f t="shared" ref="A29" si="2">A28+1</f>
        <v>25</v>
      </c>
      <c r="B29" s="35" t="s">
        <v>185</v>
      </c>
      <c r="C29" s="35" t="s">
        <v>186</v>
      </c>
      <c r="D29" s="35" t="s">
        <v>119</v>
      </c>
      <c r="E29" s="36" t="s">
        <v>12</v>
      </c>
      <c r="F29" s="37" t="s">
        <v>130</v>
      </c>
      <c r="G29" s="35">
        <v>119</v>
      </c>
      <c r="H29" s="38">
        <v>3483.75</v>
      </c>
      <c r="I29" s="39">
        <v>4.8</v>
      </c>
      <c r="J29" s="39">
        <f t="shared" si="0"/>
        <v>1428</v>
      </c>
      <c r="K29" s="39">
        <v>35</v>
      </c>
      <c r="L29" s="39">
        <f t="shared" si="1"/>
        <v>18185</v>
      </c>
      <c r="N29" s="1"/>
    </row>
    <row r="30" spans="1:14" s="4" customFormat="1" ht="14.25" customHeight="1">
      <c r="A30" s="34">
        <v>26</v>
      </c>
      <c r="B30" s="35" t="s">
        <v>187</v>
      </c>
      <c r="C30" s="35" t="s">
        <v>188</v>
      </c>
      <c r="D30" s="35" t="s">
        <v>189</v>
      </c>
      <c r="E30" s="36" t="s">
        <v>12</v>
      </c>
      <c r="F30" s="37" t="s">
        <v>190</v>
      </c>
      <c r="G30" s="35">
        <v>247</v>
      </c>
      <c r="H30" s="38">
        <v>4007</v>
      </c>
      <c r="I30" s="39">
        <v>4.8</v>
      </c>
      <c r="J30" s="39">
        <f t="shared" si="0"/>
        <v>2964</v>
      </c>
      <c r="K30" s="39"/>
      <c r="L30" s="39">
        <f t="shared" si="1"/>
        <v>22197.599999999999</v>
      </c>
      <c r="N30" s="1"/>
    </row>
    <row r="31" spans="1:14" s="4" customFormat="1" ht="14.25" customHeight="1">
      <c r="A31" s="34"/>
      <c r="B31" s="35" t="s">
        <v>187</v>
      </c>
      <c r="C31" s="35" t="s">
        <v>188</v>
      </c>
      <c r="D31" s="36" t="s">
        <v>197</v>
      </c>
      <c r="E31" s="36" t="s">
        <v>12</v>
      </c>
      <c r="F31" s="37" t="s">
        <v>190</v>
      </c>
      <c r="G31" s="35">
        <v>1</v>
      </c>
      <c r="H31" s="38">
        <v>50</v>
      </c>
      <c r="I31" s="39">
        <v>4.8</v>
      </c>
      <c r="J31" s="39">
        <f t="shared" si="0"/>
        <v>12</v>
      </c>
      <c r="K31" s="39">
        <v>35</v>
      </c>
      <c r="L31" s="39">
        <f t="shared" si="1"/>
        <v>287</v>
      </c>
      <c r="N31" s="1"/>
    </row>
    <row r="32" spans="1:14" s="4" customFormat="1" ht="14.25" customHeight="1">
      <c r="A32" s="34">
        <v>27</v>
      </c>
      <c r="B32" s="35" t="s">
        <v>187</v>
      </c>
      <c r="C32" s="35" t="s">
        <v>191</v>
      </c>
      <c r="D32" s="35" t="s">
        <v>192</v>
      </c>
      <c r="E32" s="36" t="s">
        <v>12</v>
      </c>
      <c r="F32" s="37" t="s">
        <v>100</v>
      </c>
      <c r="G32" s="35">
        <v>25</v>
      </c>
      <c r="H32" s="38">
        <v>790.75</v>
      </c>
      <c r="I32" s="39">
        <v>1.5</v>
      </c>
      <c r="J32" s="39">
        <f t="shared" si="0"/>
        <v>300</v>
      </c>
      <c r="K32" s="39">
        <v>35</v>
      </c>
      <c r="L32" s="39">
        <f t="shared" si="1"/>
        <v>1521.125</v>
      </c>
      <c r="N32" s="1"/>
    </row>
    <row r="33" spans="1:14" s="4" customFormat="1" ht="14.25" customHeight="1">
      <c r="A33" s="34">
        <v>28</v>
      </c>
      <c r="B33" s="35" t="s">
        <v>193</v>
      </c>
      <c r="C33" s="35" t="s">
        <v>194</v>
      </c>
      <c r="D33" s="35" t="s">
        <v>195</v>
      </c>
      <c r="E33" s="36" t="s">
        <v>12</v>
      </c>
      <c r="F33" s="37" t="s">
        <v>3</v>
      </c>
      <c r="G33" s="35">
        <v>15</v>
      </c>
      <c r="H33" s="38">
        <v>395.65</v>
      </c>
      <c r="I33" s="39">
        <v>2.75</v>
      </c>
      <c r="J33" s="39">
        <f t="shared" si="0"/>
        <v>180</v>
      </c>
      <c r="K33" s="39">
        <v>35</v>
      </c>
      <c r="L33" s="39">
        <f t="shared" si="1"/>
        <v>1303.0374999999999</v>
      </c>
      <c r="N33" s="1"/>
    </row>
    <row r="34" spans="1:14" s="4" customFormat="1" ht="14.25" customHeight="1">
      <c r="A34" s="47" t="s">
        <v>198</v>
      </c>
      <c r="B34" s="48"/>
      <c r="C34" s="48"/>
      <c r="D34" s="48"/>
      <c r="E34" s="48"/>
      <c r="F34" s="48"/>
      <c r="G34" s="48"/>
      <c r="H34" s="48"/>
      <c r="I34" s="48"/>
      <c r="J34" s="48"/>
      <c r="K34" s="49"/>
      <c r="L34" s="32">
        <f>ROUND(SUM(L4:L33),0)</f>
        <v>125085</v>
      </c>
      <c r="N34" s="1"/>
    </row>
    <row r="35" spans="1:14" s="4" customFormat="1" ht="14.25" customHeight="1">
      <c r="A35" s="28"/>
      <c r="B35"/>
      <c r="C35"/>
      <c r="D35"/>
      <c r="E35"/>
      <c r="F35" s="1"/>
      <c r="G35" s="33">
        <f>SUM(G4:G33)</f>
        <v>1641</v>
      </c>
      <c r="H35" s="7">
        <f>SUM(H4:H33)</f>
        <v>31625.18</v>
      </c>
      <c r="I35" s="29"/>
      <c r="J35" s="29"/>
      <c r="K35" s="29"/>
      <c r="L35" s="29"/>
      <c r="N35" s="1"/>
    </row>
    <row r="36" spans="1:14" s="3" customFormat="1" ht="30" customHeight="1">
      <c r="A36" s="44" t="s">
        <v>131</v>
      </c>
      <c r="B36" s="44"/>
      <c r="C36" s="44"/>
      <c r="D36" s="44"/>
      <c r="E36" s="44"/>
      <c r="F36" s="44"/>
      <c r="G36" s="44"/>
      <c r="H36" s="44"/>
      <c r="I36" s="45"/>
      <c r="J36" s="45"/>
      <c r="K36" s="45"/>
      <c r="L36" s="45"/>
    </row>
    <row r="37" spans="1:14" s="3" customFormat="1" ht="30" customHeight="1">
      <c r="A37" s="44" t="s">
        <v>0</v>
      </c>
      <c r="B37" s="44"/>
      <c r="C37" s="44"/>
      <c r="D37" s="44"/>
      <c r="E37" s="44"/>
      <c r="F37" s="44"/>
      <c r="G37" s="44"/>
      <c r="H37" s="44"/>
      <c r="I37" s="45"/>
      <c r="J37" s="45"/>
      <c r="K37" s="45"/>
      <c r="L37" s="45"/>
    </row>
  </sheetData>
  <sortState ref="B4:L19">
    <sortCondition ref="B4:B19"/>
    <sortCondition ref="C4:C19"/>
  </sortState>
  <mergeCells count="7">
    <mergeCell ref="H1:L1"/>
    <mergeCell ref="H2:L2"/>
    <mergeCell ref="A36:L36"/>
    <mergeCell ref="A37:L37"/>
    <mergeCell ref="A1:G1"/>
    <mergeCell ref="A2:G2"/>
    <mergeCell ref="A34:K34"/>
  </mergeCells>
  <pageMargins left="0.28000000000000003" right="0.15748031496062992" top="0.39370078740157483" bottom="0.47244094488188981" header="0.19685039370078741" footer="0.19685039370078741"/>
  <pageSetup scale="97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3" t="s">
        <v>123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VLOOKUP(F7,[1]Invoice!$F$4:$I$19,4,FALSE)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VLOOKUP(F8,[1]Invoice!$F$4:$I$19,4,FALSE)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>
        <f>VLOOKUP(F15,[1]Invoice!$F$4:$I$19,4,FALSE)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>
        <f>SUM(L13:L15)</f>
        <v>3775.5899999999997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VLOOKUP(F18,[1]Invoice!$F$4:$I$19,4,FALSE)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VLOOKUP(F20,[1]Invoice!$F$4:$I$19,4,FALSE)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VLOOKUP(F22,[1]Invoice!$F$4:$I$19,4,FALSE)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VLOOKUP(F23,[1]Invoice!$F$4:$I$19,4,FALSE)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VLOOKUP(F24,[1]Invoice!$F$4:$I$19,4,FALSE)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VLOOKUP(F25,[1]Invoice!$F$4:$I$19,4,FALSE)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VLOOKUP(F27,[1]Invoice!$F$4:$I$19,4,FALSE)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VLOOKUP(F28,[1]Invoice!$F$4:$I$19,4,FALSE)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VLOOKUP(F29,[1]Invoice!$F$4:$I$19,4,FALSE)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VLOOKUP(F33,[1]Invoice!$F$4:$I$19,4,FALSE)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VLOOKUP(F34,[1]Invoice!$F$4:$I$19,4,FALSE)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VLOOKUP(F36,[1]Invoice!$F$4:$I$19,4,FALSE)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VLOOKUP(F37,[1]Invoice!$F$4:$I$19,4,FALSE)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VLOOKUP(F44,[1]Invoice!$F$4:$I$19,4,FALSE)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>
        <f>VLOOKUP(F46,[1]Invoice!$F$4:$I$19,4,FALSE)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>
        <f>SUM(L46)</f>
        <v>738.38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VLOOKUP(F48,[1]Invoice!$F$4:$I$19,4,FALSE)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>
        <f>VLOOKUP(F50,[1]Invoice!$F$4:$I$19,4,FALSE)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>
        <f>SUM(L50:L51)</f>
        <v>16781.25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VLOOKUP(F53,[1]Invoice!$F$4:$I$19,4,FALSE)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VLOOKUP(F54,[1]Invoice!$F$4:$I$19,4,FALSE)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50" t="s">
        <v>122</v>
      </c>
      <c r="B57" s="51"/>
      <c r="C57" s="51"/>
      <c r="D57" s="51"/>
      <c r="E57" s="51"/>
      <c r="F57" s="52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2024-08-21T06:37:22Z</cp:lastPrinted>
  <dcterms:created xsi:type="dcterms:W3CDTF">2023-10-09T12:38:08Z</dcterms:created>
  <dcterms:modified xsi:type="dcterms:W3CDTF">2024-08-21T06:37:23Z</dcterms:modified>
</cp:coreProperties>
</file>