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Invoice!$H$1:$H$19</definedName>
  </definedNames>
  <calcPr calcId="124519"/>
</workbook>
</file>

<file path=xl/calcChain.xml><?xml version="1.0" encoding="utf-8"?>
<calcChain xmlns="http://schemas.openxmlformats.org/spreadsheetml/2006/main">
  <c r="H20" i="1"/>
  <c r="G20"/>
  <c r="M15"/>
  <c r="M4"/>
  <c r="J5"/>
  <c r="J6"/>
  <c r="M6" s="1"/>
  <c r="J7"/>
  <c r="J8"/>
  <c r="M8" s="1"/>
  <c r="J9"/>
  <c r="J10"/>
  <c r="J11"/>
  <c r="M11" s="1"/>
  <c r="J12"/>
  <c r="J13"/>
  <c r="J14"/>
  <c r="M14" s="1"/>
  <c r="J15"/>
  <c r="J16"/>
  <c r="J4"/>
  <c r="I5"/>
  <c r="M5" s="1"/>
  <c r="I7"/>
  <c r="M7" s="1"/>
  <c r="I9"/>
  <c r="M9" s="1"/>
  <c r="I10"/>
  <c r="I12"/>
  <c r="M12" s="1"/>
  <c r="I13"/>
  <c r="M13" s="1"/>
  <c r="I16"/>
  <c r="M16" s="1"/>
  <c r="M10" l="1"/>
  <c r="M17" s="1"/>
</calcChain>
</file>

<file path=xl/sharedStrings.xml><?xml version="1.0" encoding="utf-8"?>
<sst xmlns="http://schemas.openxmlformats.org/spreadsheetml/2006/main" count="84" uniqueCount="58">
  <si>
    <t>INVOICE
ATC LOGISTICS,,8984191006
GST No:21CHVPB1842D2ZQ</t>
  </si>
  <si>
    <t>21/9/2024</t>
  </si>
  <si>
    <t>6952</t>
  </si>
  <si>
    <t>6944/6945/6946</t>
  </si>
  <si>
    <t>16955</t>
  </si>
  <si>
    <t>30/9/2024</t>
  </si>
  <si>
    <t>17053</t>
  </si>
  <si>
    <t>23/9/2024</t>
  </si>
  <si>
    <t>16963</t>
  </si>
  <si>
    <t>28/9/2024</t>
  </si>
  <si>
    <t>17030</t>
  </si>
  <si>
    <t>16/9/2024</t>
  </si>
  <si>
    <t>16916</t>
  </si>
  <si>
    <t>17050</t>
  </si>
  <si>
    <t>26/9/2024</t>
  </si>
  <si>
    <t>16992</t>
  </si>
  <si>
    <t>02/9/2024</t>
  </si>
  <si>
    <t>16851</t>
  </si>
  <si>
    <t>16810</t>
  </si>
  <si>
    <t>17024</t>
  </si>
  <si>
    <t>14/9/2024</t>
  </si>
  <si>
    <t>16894/895</t>
  </si>
  <si>
    <t>Thanking you for your business.
ATC LOGISTICS</t>
  </si>
  <si>
    <t>BARIPADA</t>
  </si>
  <si>
    <t>BALIMELA</t>
  </si>
  <si>
    <t>KORAPUT</t>
  </si>
  <si>
    <t>JHARSUGUDA</t>
  </si>
  <si>
    <t>CTC</t>
  </si>
  <si>
    <t>JAA/02272</t>
  </si>
  <si>
    <t>JAA/02267</t>
  </si>
  <si>
    <t>CH/04094</t>
  </si>
  <si>
    <t>CH/04342</t>
  </si>
  <si>
    <t>CH/04115</t>
  </si>
  <si>
    <t>CH/04297</t>
  </si>
  <si>
    <t>CH/03932</t>
  </si>
  <si>
    <t>CH/04212</t>
  </si>
  <si>
    <t>CH/04343</t>
  </si>
  <si>
    <t>CH/03605</t>
  </si>
  <si>
    <t>CH/03613</t>
  </si>
  <si>
    <t>CH/04295</t>
  </si>
  <si>
    <t>CH/03905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</si>
  <si>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</si>
  <si>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</si>
  <si>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</si>
  <si>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</si>
  <si>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</si>
  <si>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</si>
  <si>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</si>
  <si>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</si>
  <si>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</si>
  <si>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AMOUNT</t>
  </si>
  <si>
    <t xml:space="preserve">KOKUYO CAMLIN LTD
Address: Sector - 11, CDA, 3-C/1358,CUTTACK,9337010717
GST No:21AAACC1647E1ZD
</t>
  </si>
  <si>
    <t>(RUPEES SEVEN THOUSAND NINE HUNDRED FOURTY TWO ONLY)</t>
  </si>
  <si>
    <t xml:space="preserve">Bill Date:30/09/2024
Bill NO : 2884
Total Amount:7942.00
</t>
  </si>
  <si>
    <t>HML</t>
  </si>
  <si>
    <t>DD.CH.</t>
  </si>
  <si>
    <t>LR CH.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</si>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</sst>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85725</xdr:rowOff>
    </xdr:from>
    <xdr:to>
      <xdr:col>6</xdr:col>
      <xdr:colOff>219075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85725"/>
          <a:ext cx="3581399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U15" sqref="U15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9.85546875" style="1" customWidth="1"/>
    <col min="5" max="5" width="6.42578125" style="1" bestFit="1" customWidth="1"/>
    <col min="6" max="6" width="12.85546875" style="1" bestFit="1" customWidth="1"/>
    <col min="7" max="7" width="7.140625" style="1" customWidth="1"/>
    <col min="8" max="8" width="8.28515625" style="1" bestFit="1" customWidth="1"/>
    <col min="9" max="9" width="7.28515625" style="2" customWidth="1"/>
    <col min="10" max="10" width="6.85546875" style="2" customWidth="1"/>
    <col min="11" max="11" width="7.42578125" style="2" customWidth="1"/>
    <col min="12" max="12" width="7.28515625" style="2" customWidth="1"/>
    <col min="13" max="13" width="9.42578125" style="2" bestFit="1" customWidth="1"/>
    <col min="14" max="15" width="10.28515625" style="1" customWidth="1"/>
    <col min="16" max="16384" width="9.140625" style="1"/>
  </cols>
  <sheetData>
    <row r="1" spans="1:13" ht="90" customHeight="1">
      <c r="A1" s="20"/>
      <c r="B1" s="20"/>
      <c r="C1" s="20"/>
      <c r="D1" s="20"/>
      <c r="E1" s="20"/>
      <c r="F1" s="20"/>
      <c r="G1" s="20"/>
      <c r="H1" s="13" t="s">
        <v>0</v>
      </c>
      <c r="I1" s="14"/>
      <c r="J1" s="14"/>
      <c r="K1" s="14"/>
      <c r="L1" s="14"/>
      <c r="M1" s="15"/>
    </row>
    <row r="2" spans="1:13" ht="68.25" customHeight="1">
      <c r="A2" s="20" t="s">
        <v>51</v>
      </c>
      <c r="B2" s="20"/>
      <c r="C2" s="20"/>
      <c r="D2" s="20"/>
      <c r="E2" s="20"/>
      <c r="F2" s="20"/>
      <c r="G2" s="20"/>
      <c r="H2" s="13" t="s">
        <v>53</v>
      </c>
      <c r="I2" s="14"/>
      <c r="J2" s="14"/>
      <c r="K2" s="14"/>
      <c r="L2" s="14"/>
      <c r="M2" s="15"/>
    </row>
    <row r="3" spans="1:13" s="10" customFormat="1" ht="15" customHeigh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5" t="s">
        <v>48</v>
      </c>
      <c r="I3" s="9" t="s">
        <v>49</v>
      </c>
      <c r="J3" s="9" t="s">
        <v>54</v>
      </c>
      <c r="K3" s="9" t="s">
        <v>55</v>
      </c>
      <c r="L3" s="9" t="s">
        <v>56</v>
      </c>
      <c r="M3" s="9" t="s">
        <v>50</v>
      </c>
    </row>
    <row r="4" spans="1:13">
      <c r="A4" s="21">
        <v>1</v>
      </c>
      <c r="B4" s="4" t="s">
        <v>16</v>
      </c>
      <c r="C4" s="4" t="s">
        <v>37</v>
      </c>
      <c r="D4" s="4" t="s">
        <v>17</v>
      </c>
      <c r="E4" s="8" t="s">
        <v>27</v>
      </c>
      <c r="F4" s="4" t="s">
        <v>23</v>
      </c>
      <c r="G4" s="4">
        <v>7</v>
      </c>
      <c r="H4" s="4"/>
      <c r="I4" s="6">
        <v>24</v>
      </c>
      <c r="J4" s="6">
        <f>G4*1</f>
        <v>7</v>
      </c>
      <c r="K4" s="6">
        <v>0</v>
      </c>
      <c r="L4" s="6">
        <v>25</v>
      </c>
      <c r="M4" s="6">
        <f>G4*I4+J4+K4+L4</f>
        <v>200</v>
      </c>
    </row>
    <row r="5" spans="1:13">
      <c r="A5" s="21">
        <v>2</v>
      </c>
      <c r="B5" s="4" t="s">
        <v>16</v>
      </c>
      <c r="C5" s="4" t="s">
        <v>38</v>
      </c>
      <c r="D5" s="4" t="s">
        <v>18</v>
      </c>
      <c r="E5" s="8" t="s">
        <v>27</v>
      </c>
      <c r="F5" s="4" t="s">
        <v>26</v>
      </c>
      <c r="G5" s="4">
        <v>19</v>
      </c>
      <c r="H5" s="4">
        <v>280</v>
      </c>
      <c r="I5" s="6">
        <f>VLOOKUP(F5,'[1]KOKUYO CAMLIN LTD'!$C$7:$E$23,3,FALSE)</f>
        <v>2.04</v>
      </c>
      <c r="J5" s="6">
        <f t="shared" ref="J5:J16" si="0">G5*1</f>
        <v>19</v>
      </c>
      <c r="K5" s="6">
        <v>0</v>
      </c>
      <c r="L5" s="6">
        <v>25</v>
      </c>
      <c r="M5" s="6">
        <f>H5*I5+J5+K5+L5</f>
        <v>615.20000000000005</v>
      </c>
    </row>
    <row r="6" spans="1:13">
      <c r="A6" s="21">
        <v>3</v>
      </c>
      <c r="B6" s="4" t="s">
        <v>20</v>
      </c>
      <c r="C6" s="4" t="s">
        <v>40</v>
      </c>
      <c r="D6" s="4" t="s">
        <v>21</v>
      </c>
      <c r="E6" s="8" t="s">
        <v>27</v>
      </c>
      <c r="F6" s="4" t="s">
        <v>23</v>
      </c>
      <c r="G6" s="4">
        <v>17</v>
      </c>
      <c r="H6" s="4"/>
      <c r="I6" s="6">
        <v>24</v>
      </c>
      <c r="J6" s="6">
        <f t="shared" si="0"/>
        <v>17</v>
      </c>
      <c r="K6" s="6">
        <v>0</v>
      </c>
      <c r="L6" s="6">
        <v>25</v>
      </c>
      <c r="M6" s="6">
        <f>G6*I6+J6+K6+L6</f>
        <v>450</v>
      </c>
    </row>
    <row r="7" spans="1:13">
      <c r="A7" s="21">
        <v>4</v>
      </c>
      <c r="B7" s="4" t="s">
        <v>11</v>
      </c>
      <c r="C7" s="4" t="s">
        <v>34</v>
      </c>
      <c r="D7" s="4" t="s">
        <v>12</v>
      </c>
      <c r="E7" s="8" t="s">
        <v>27</v>
      </c>
      <c r="F7" s="4" t="s">
        <v>26</v>
      </c>
      <c r="G7" s="4">
        <v>7</v>
      </c>
      <c r="H7" s="4">
        <v>114</v>
      </c>
      <c r="I7" s="6">
        <f>VLOOKUP(F7,'[1]KOKUYO CAMLIN LTD'!$C$7:$E$23,3,FALSE)</f>
        <v>2.04</v>
      </c>
      <c r="J7" s="6">
        <f t="shared" si="0"/>
        <v>7</v>
      </c>
      <c r="K7" s="6">
        <v>0</v>
      </c>
      <c r="L7" s="6">
        <v>25</v>
      </c>
      <c r="M7" s="6">
        <f>H7*I7+J7+K7+L7</f>
        <v>264.56</v>
      </c>
    </row>
    <row r="8" spans="1:13">
      <c r="A8" s="21">
        <v>5</v>
      </c>
      <c r="B8" s="4" t="s">
        <v>1</v>
      </c>
      <c r="C8" s="4" t="s">
        <v>28</v>
      </c>
      <c r="D8" s="4" t="s">
        <v>2</v>
      </c>
      <c r="E8" s="8" t="s">
        <v>27</v>
      </c>
      <c r="F8" s="4" t="s">
        <v>23</v>
      </c>
      <c r="G8" s="4">
        <v>9</v>
      </c>
      <c r="H8" s="4"/>
      <c r="I8" s="6">
        <v>24</v>
      </c>
      <c r="J8" s="6">
        <f t="shared" si="0"/>
        <v>9</v>
      </c>
      <c r="K8" s="6">
        <v>0</v>
      </c>
      <c r="L8" s="6">
        <v>25</v>
      </c>
      <c r="M8" s="6">
        <f>G8*I8+J8+K8+L8</f>
        <v>250</v>
      </c>
    </row>
    <row r="9" spans="1:13" ht="30">
      <c r="A9" s="21">
        <v>6</v>
      </c>
      <c r="B9" s="4" t="s">
        <v>1</v>
      </c>
      <c r="C9" s="4" t="s">
        <v>29</v>
      </c>
      <c r="D9" s="4" t="s">
        <v>3</v>
      </c>
      <c r="E9" s="8" t="s">
        <v>27</v>
      </c>
      <c r="F9" s="4" t="s">
        <v>24</v>
      </c>
      <c r="G9" s="4">
        <v>16</v>
      </c>
      <c r="H9" s="4">
        <v>295</v>
      </c>
      <c r="I9" s="6">
        <f>VLOOKUP(F9,'[1]KOKUYO CAMLIN LTD'!$C$7:$E$23,3,FALSE)</f>
        <v>4.5</v>
      </c>
      <c r="J9" s="6">
        <f t="shared" si="0"/>
        <v>16</v>
      </c>
      <c r="K9" s="6">
        <v>80</v>
      </c>
      <c r="L9" s="6">
        <v>25</v>
      </c>
      <c r="M9" s="6">
        <f>H9*I9+J9+K9+L9</f>
        <v>1448.5</v>
      </c>
    </row>
    <row r="10" spans="1:13">
      <c r="A10" s="21">
        <v>7</v>
      </c>
      <c r="B10" s="4" t="s">
        <v>1</v>
      </c>
      <c r="C10" s="4" t="s">
        <v>30</v>
      </c>
      <c r="D10" s="4" t="s">
        <v>4</v>
      </c>
      <c r="E10" s="8" t="s">
        <v>27</v>
      </c>
      <c r="F10" s="4" t="s">
        <v>25</v>
      </c>
      <c r="G10" s="4">
        <v>16</v>
      </c>
      <c r="H10" s="4">
        <v>293</v>
      </c>
      <c r="I10" s="6">
        <f>VLOOKUP(F10,'[1]KOKUYO CAMLIN LTD'!$C$7:$E$23,3,FALSE)</f>
        <v>3.4</v>
      </c>
      <c r="J10" s="6">
        <f t="shared" si="0"/>
        <v>16</v>
      </c>
      <c r="K10" s="6">
        <v>0</v>
      </c>
      <c r="L10" s="6">
        <v>25</v>
      </c>
      <c r="M10" s="6">
        <f>H10*I10+J10+K10+L10</f>
        <v>1037.1999999999998</v>
      </c>
    </row>
    <row r="11" spans="1:13">
      <c r="A11" s="21">
        <v>8</v>
      </c>
      <c r="B11" s="4" t="s">
        <v>7</v>
      </c>
      <c r="C11" s="4" t="s">
        <v>32</v>
      </c>
      <c r="D11" s="4" t="s">
        <v>8</v>
      </c>
      <c r="E11" s="8" t="s">
        <v>27</v>
      </c>
      <c r="F11" s="4" t="s">
        <v>23</v>
      </c>
      <c r="G11" s="4">
        <v>23</v>
      </c>
      <c r="H11" s="4"/>
      <c r="I11" s="6">
        <v>24</v>
      </c>
      <c r="J11" s="6">
        <f t="shared" si="0"/>
        <v>23</v>
      </c>
      <c r="K11" s="6">
        <v>0</v>
      </c>
      <c r="L11" s="6">
        <v>25</v>
      </c>
      <c r="M11" s="6">
        <f>G11*I11+J11+K11+L11</f>
        <v>600</v>
      </c>
    </row>
    <row r="12" spans="1:13">
      <c r="A12" s="21">
        <v>9</v>
      </c>
      <c r="B12" s="4" t="s">
        <v>14</v>
      </c>
      <c r="C12" s="4" t="s">
        <v>35</v>
      </c>
      <c r="D12" s="4" t="s">
        <v>15</v>
      </c>
      <c r="E12" s="8" t="s">
        <v>27</v>
      </c>
      <c r="F12" s="4" t="s">
        <v>25</v>
      </c>
      <c r="G12" s="4">
        <v>9</v>
      </c>
      <c r="H12" s="4">
        <v>156</v>
      </c>
      <c r="I12" s="6">
        <f>VLOOKUP(F12,'[1]KOKUYO CAMLIN LTD'!$C$7:$E$23,3,FALSE)</f>
        <v>3.4</v>
      </c>
      <c r="J12" s="6">
        <f t="shared" si="0"/>
        <v>9</v>
      </c>
      <c r="K12" s="6">
        <v>0</v>
      </c>
      <c r="L12" s="6">
        <v>25</v>
      </c>
      <c r="M12" s="6">
        <f>H12*I12+J12+K12+L12</f>
        <v>564.4</v>
      </c>
    </row>
    <row r="13" spans="1:13">
      <c r="A13" s="21">
        <v>10</v>
      </c>
      <c r="B13" s="4" t="s">
        <v>9</v>
      </c>
      <c r="C13" s="4" t="s">
        <v>33</v>
      </c>
      <c r="D13" s="4" t="s">
        <v>10</v>
      </c>
      <c r="E13" s="8" t="s">
        <v>27</v>
      </c>
      <c r="F13" s="4" t="s">
        <v>24</v>
      </c>
      <c r="G13" s="4">
        <v>10</v>
      </c>
      <c r="H13" s="4">
        <v>180</v>
      </c>
      <c r="I13" s="6">
        <f>VLOOKUP(F13,'[1]KOKUYO CAMLIN LTD'!$C$7:$E$23,3,FALSE)</f>
        <v>4.5</v>
      </c>
      <c r="J13" s="6">
        <f t="shared" si="0"/>
        <v>10</v>
      </c>
      <c r="K13" s="6">
        <v>50</v>
      </c>
      <c r="L13" s="6">
        <v>25</v>
      </c>
      <c r="M13" s="6">
        <f>H13*I13+J13+K13+L13</f>
        <v>895</v>
      </c>
    </row>
    <row r="14" spans="1:13">
      <c r="A14" s="21">
        <v>11</v>
      </c>
      <c r="B14" s="4" t="s">
        <v>9</v>
      </c>
      <c r="C14" s="4" t="s">
        <v>39</v>
      </c>
      <c r="D14" s="4" t="s">
        <v>19</v>
      </c>
      <c r="E14" s="8" t="s">
        <v>27</v>
      </c>
      <c r="F14" s="4" t="s">
        <v>23</v>
      </c>
      <c r="G14" s="4">
        <v>18</v>
      </c>
      <c r="H14" s="4"/>
      <c r="I14" s="6">
        <v>24</v>
      </c>
      <c r="J14" s="6">
        <f t="shared" si="0"/>
        <v>18</v>
      </c>
      <c r="K14" s="6">
        <v>0</v>
      </c>
      <c r="L14" s="6">
        <v>25</v>
      </c>
      <c r="M14" s="6">
        <f>G14*I14+J14+K14+L14</f>
        <v>475</v>
      </c>
    </row>
    <row r="15" spans="1:13">
      <c r="A15" s="21">
        <v>12</v>
      </c>
      <c r="B15" s="4" t="s">
        <v>5</v>
      </c>
      <c r="C15" s="4" t="s">
        <v>31</v>
      </c>
      <c r="D15" s="4" t="s">
        <v>6</v>
      </c>
      <c r="E15" s="8" t="s">
        <v>27</v>
      </c>
      <c r="F15" s="4" t="s">
        <v>23</v>
      </c>
      <c r="G15" s="4">
        <v>21</v>
      </c>
      <c r="H15" s="4"/>
      <c r="I15" s="6">
        <v>24</v>
      </c>
      <c r="J15" s="6">
        <f t="shared" si="0"/>
        <v>21</v>
      </c>
      <c r="K15" s="6">
        <v>0</v>
      </c>
      <c r="L15" s="6">
        <v>25</v>
      </c>
      <c r="M15" s="6">
        <f>G15*I15+J15+K15+L15</f>
        <v>550</v>
      </c>
    </row>
    <row r="16" spans="1:13">
      <c r="A16" s="21">
        <v>13</v>
      </c>
      <c r="B16" s="4" t="s">
        <v>5</v>
      </c>
      <c r="C16" s="4" t="s">
        <v>36</v>
      </c>
      <c r="D16" s="4" t="s">
        <v>13</v>
      </c>
      <c r="E16" s="8" t="s">
        <v>27</v>
      </c>
      <c r="F16" s="4" t="s">
        <v>26</v>
      </c>
      <c r="G16" s="4">
        <v>16</v>
      </c>
      <c r="H16" s="4">
        <v>270</v>
      </c>
      <c r="I16" s="6">
        <f>VLOOKUP(F16,'[1]KOKUYO CAMLIN LTD'!$C$7:$E$23,3,FALSE)</f>
        <v>2.04</v>
      </c>
      <c r="J16" s="6">
        <f t="shared" si="0"/>
        <v>16</v>
      </c>
      <c r="K16" s="6">
        <v>0</v>
      </c>
      <c r="L16" s="6">
        <v>25</v>
      </c>
      <c r="M16" s="6">
        <f>H16*I16+J16+K16+L16</f>
        <v>591.79999999999995</v>
      </c>
    </row>
    <row r="17" spans="1:13" s="3" customFormat="1">
      <c r="A17" s="16" t="s">
        <v>52</v>
      </c>
      <c r="B17" s="17"/>
      <c r="C17" s="17"/>
      <c r="D17" s="17"/>
      <c r="E17" s="17"/>
      <c r="F17" s="17"/>
      <c r="G17" s="17"/>
      <c r="H17" s="17"/>
      <c r="I17" s="18"/>
      <c r="J17" s="18"/>
      <c r="K17" s="18"/>
      <c r="L17" s="19"/>
      <c r="M17" s="7">
        <f>ROUND(SUM(M4:M16),0)</f>
        <v>7942</v>
      </c>
    </row>
    <row r="18" spans="1:13" s="3" customFormat="1" ht="33.75" customHeight="1">
      <c r="A18" s="22" t="s">
        <v>57</v>
      </c>
      <c r="B18" s="23"/>
      <c r="C18" s="23"/>
      <c r="D18" s="23"/>
      <c r="E18" s="23"/>
      <c r="F18" s="23"/>
      <c r="G18" s="23"/>
      <c r="H18" s="23"/>
      <c r="I18" s="24"/>
      <c r="J18" s="24"/>
      <c r="K18" s="24"/>
      <c r="L18" s="24"/>
      <c r="M18" s="25"/>
    </row>
    <row r="19" spans="1:13" s="3" customFormat="1" ht="30" customHeight="1">
      <c r="A19" s="11" t="s">
        <v>22</v>
      </c>
      <c r="B19" s="11"/>
      <c r="C19" s="11"/>
      <c r="D19" s="11"/>
      <c r="E19" s="11"/>
      <c r="F19" s="11"/>
      <c r="G19" s="11"/>
      <c r="H19" s="11"/>
      <c r="I19" s="12"/>
      <c r="J19" s="12"/>
      <c r="K19" s="12"/>
      <c r="L19" s="12"/>
      <c r="M19" s="12"/>
    </row>
    <row r="20" spans="1:13">
      <c r="G20" s="26">
        <f>SUM(G4:G16)</f>
        <v>188</v>
      </c>
      <c r="H20" s="26">
        <f>SUM(H4:H16)</f>
        <v>1588</v>
      </c>
    </row>
  </sheetData>
  <sortState ref="B4:S16">
    <sortCondition ref="B4"/>
  </sortState>
  <mergeCells count="7">
    <mergeCell ref="A18:M18"/>
    <mergeCell ref="A19:M19"/>
    <mergeCell ref="H1:M1"/>
    <mergeCell ref="H2:M2"/>
    <mergeCell ref="A17:L17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2800000000000000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2024-10-05T05:17:04Z</cp:lastPrinted>
  <dcterms:created xsi:type="dcterms:W3CDTF">2024-10-04T09:47:46Z</dcterms:created>
  <dcterms:modified xsi:type="dcterms:W3CDTF">2024-10-29T11:40:17Z</dcterms:modified>
</cp:coreProperties>
</file>