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2760" yWindow="32760" windowWidth="19440" windowHeight="9630"/>
  </bookViews>
  <sheets>
    <sheet name="Sheet1" sheetId="1" r:id="rId1"/>
    <sheet name="Sheet3" sheetId="5" r:id="rId2"/>
    <sheet name="Sheet2" sheetId="6" r:id="rId3"/>
  </sheets>
  <externalReferences>
    <externalReference r:id="rId4"/>
  </externalReferences>
  <definedNames>
    <definedName name="_xlnm._FilterDatabase" localSheetId="0" hidden="1">Sheet1!$A$9:$K$39</definedName>
    <definedName name="_xlnm.Print_Titles" localSheetId="0">Sheet1!$2:$9</definedName>
  </definedNames>
  <calcPr calcId="144525"/>
</workbook>
</file>

<file path=xl/calcChain.xml><?xml version="1.0" encoding="utf-8"?>
<calcChain xmlns="http://schemas.openxmlformats.org/spreadsheetml/2006/main">
  <c r="I35" i="1" l="1"/>
  <c r="H35" i="1"/>
  <c r="K35" i="1" s="1"/>
  <c r="I34" i="1"/>
  <c r="H34" i="1"/>
  <c r="K34" i="1" s="1"/>
  <c r="I33" i="1"/>
  <c r="H33" i="1"/>
  <c r="K33" i="1" s="1"/>
  <c r="I32" i="1"/>
  <c r="H32" i="1"/>
  <c r="K32" i="1" s="1"/>
  <c r="I31" i="1"/>
  <c r="H31" i="1"/>
  <c r="K31" i="1" s="1"/>
  <c r="I30" i="1"/>
  <c r="H30" i="1"/>
  <c r="K30" i="1" s="1"/>
  <c r="I29" i="1"/>
  <c r="H29" i="1"/>
  <c r="K29" i="1" s="1"/>
  <c r="I28" i="1"/>
  <c r="H28" i="1"/>
  <c r="K28" i="1" s="1"/>
  <c r="I27" i="1"/>
  <c r="H27" i="1"/>
  <c r="K27" i="1" s="1"/>
  <c r="I26" i="1"/>
  <c r="H26" i="1"/>
  <c r="K26" i="1" s="1"/>
  <c r="I25" i="1"/>
  <c r="H25" i="1"/>
  <c r="K25" i="1" s="1"/>
  <c r="I24" i="1"/>
  <c r="H24" i="1"/>
  <c r="K24" i="1" s="1"/>
  <c r="I23" i="1"/>
  <c r="H23" i="1"/>
  <c r="K23" i="1" s="1"/>
  <c r="I22" i="1"/>
  <c r="H22" i="1"/>
  <c r="K22" i="1" s="1"/>
  <c r="I21" i="1"/>
  <c r="H21" i="1"/>
  <c r="K21" i="1" s="1"/>
  <c r="I20" i="1"/>
  <c r="H20" i="1"/>
  <c r="K20" i="1" s="1"/>
  <c r="I19" i="1"/>
  <c r="H19" i="1"/>
  <c r="K19" i="1" s="1"/>
  <c r="I18" i="1"/>
  <c r="H18" i="1"/>
  <c r="K18" i="1" s="1"/>
  <c r="I17" i="1"/>
  <c r="H17" i="1"/>
  <c r="K17" i="1" s="1"/>
  <c r="I16" i="1"/>
  <c r="H16" i="1"/>
  <c r="K16" i="1" s="1"/>
  <c r="I15" i="1"/>
  <c r="H15" i="1"/>
  <c r="K15" i="1" s="1"/>
  <c r="I14" i="1"/>
  <c r="H14" i="1"/>
  <c r="K14" i="1" s="1"/>
  <c r="I13" i="1"/>
  <c r="H13" i="1"/>
  <c r="K13" i="1" s="1"/>
  <c r="I12" i="1"/>
  <c r="H12" i="1"/>
  <c r="K12" i="1" s="1"/>
  <c r="I11" i="1"/>
  <c r="H11" i="1"/>
  <c r="K11" i="1" s="1"/>
  <c r="I10" i="1"/>
  <c r="H10" i="1"/>
  <c r="K10" i="1" s="1"/>
  <c r="K36" i="1" l="1"/>
  <c r="G37" i="1"/>
</calcChain>
</file>

<file path=xl/sharedStrings.xml><?xml version="1.0" encoding="utf-8"?>
<sst xmlns="http://schemas.openxmlformats.org/spreadsheetml/2006/main" count="133" uniqueCount="86">
  <si>
    <t>TO,</t>
  </si>
  <si>
    <t>DECLARATION :</t>
  </si>
  <si>
    <t>GST will be paid by party under reverse charge mechanism.</t>
  </si>
  <si>
    <t>No input tax credit has been taken by us on above bill.</t>
  </si>
  <si>
    <t>SL.</t>
  </si>
  <si>
    <t>DATE</t>
  </si>
  <si>
    <t>FROM</t>
  </si>
  <si>
    <t>DESTINATION</t>
  </si>
  <si>
    <t>INV NO</t>
  </si>
  <si>
    <t>GST to be paid by Consignor under Reverse Charge Mechanism (RCM) as per GST ACT</t>
  </si>
  <si>
    <t>THANKING YOU….</t>
  </si>
  <si>
    <t>GSTIN : 21CHVPB1842D2ZQ</t>
  </si>
  <si>
    <t>ATC LOGISTICS</t>
  </si>
  <si>
    <t xml:space="preserve">                      HSN CODE-996791</t>
  </si>
  <si>
    <t>LR NO</t>
  </si>
  <si>
    <t>LR CH.</t>
  </si>
  <si>
    <t>AMT.</t>
  </si>
  <si>
    <t>CASE</t>
  </si>
  <si>
    <t>MONTH   : JANUARY,2022</t>
  </si>
  <si>
    <t>INVOICE DATE : 31/01/2022</t>
  </si>
  <si>
    <t>RATE</t>
  </si>
  <si>
    <t>KINDLY ,VERIFY &amp; CONFIRM US  WITHIN 7 DAYS ,ELSE GST WILL 20TH FEBRUARY,2022</t>
  </si>
  <si>
    <t>CUTTACK</t>
  </si>
  <si>
    <t>CTC</t>
  </si>
  <si>
    <t>HML.</t>
  </si>
  <si>
    <t>BARIPADA</t>
  </si>
  <si>
    <t>KHARIAR ROAD</t>
  </si>
  <si>
    <t>SUNDERGARH</t>
  </si>
  <si>
    <t>JEYPORE</t>
  </si>
  <si>
    <t>MOB: 9437024395</t>
  </si>
  <si>
    <t>PG/CH/09707/21-22</t>
  </si>
  <si>
    <t>4206/4197/4209</t>
  </si>
  <si>
    <t>PG/CH/09709/21-22</t>
  </si>
  <si>
    <t>4091/4099/4095</t>
  </si>
  <si>
    <t>PG/CH/09735/21-22</t>
  </si>
  <si>
    <t>4303/4304/4305</t>
  </si>
  <si>
    <t>PG/CH/09737/21-22</t>
  </si>
  <si>
    <t>4234/4235/4236</t>
  </si>
  <si>
    <t>PG/CH/09773/21-22</t>
  </si>
  <si>
    <t>4397</t>
  </si>
  <si>
    <t>PG/CH/09798/21-22</t>
  </si>
  <si>
    <t>4502/4503</t>
  </si>
  <si>
    <t>PG/CH/09805/21-22</t>
  </si>
  <si>
    <t>4473</t>
  </si>
  <si>
    <t>PG/CH/09807/21-22</t>
  </si>
  <si>
    <t>14567</t>
  </si>
  <si>
    <t>PG/CH/09864/21-22</t>
  </si>
  <si>
    <t>4649/4650/4651/4653/4654</t>
  </si>
  <si>
    <t>PG/CH/09904/21-22</t>
  </si>
  <si>
    <t>4855</t>
  </si>
  <si>
    <t>PG/CH/09932/21-22</t>
  </si>
  <si>
    <t>4950</t>
  </si>
  <si>
    <t>PG/CH/09980/21-22</t>
  </si>
  <si>
    <t>5143</t>
  </si>
  <si>
    <t>PG/CH/09981/21-22</t>
  </si>
  <si>
    <t>5069</t>
  </si>
  <si>
    <t>PG/CH/10105/21-22</t>
  </si>
  <si>
    <t>5371</t>
  </si>
  <si>
    <t>PG/CH/10106/21-22</t>
  </si>
  <si>
    <t>5510</t>
  </si>
  <si>
    <t>PG/CH/10133/21-22</t>
  </si>
  <si>
    <t>5519</t>
  </si>
  <si>
    <t>PG/CH/10204/21-22</t>
  </si>
  <si>
    <t>15839</t>
  </si>
  <si>
    <t>PG/CH/10233/21-22</t>
  </si>
  <si>
    <t>6082</t>
  </si>
  <si>
    <t>PG/CH/10238/21-22</t>
  </si>
  <si>
    <t>5994</t>
  </si>
  <si>
    <t>PG/CH/10269/21-22</t>
  </si>
  <si>
    <t>6053</t>
  </si>
  <si>
    <t>PG/CH/10316/21-22</t>
  </si>
  <si>
    <t>6392</t>
  </si>
  <si>
    <t>PG/CH/10354/21-22</t>
  </si>
  <si>
    <t>6582</t>
  </si>
  <si>
    <t>PG/CH/10479/21-22</t>
  </si>
  <si>
    <t>6942</t>
  </si>
  <si>
    <t>PG/CH/10481/21-22</t>
  </si>
  <si>
    <t>6940</t>
  </si>
  <si>
    <t>PG/CH/10541/21-22</t>
  </si>
  <si>
    <t>7051/7066/7211/7214</t>
  </si>
  <si>
    <t>PG/CH/10578/21-22</t>
  </si>
  <si>
    <t>7210/7364</t>
  </si>
  <si>
    <t>(RUPEES TEN THOUSAND NINE HUNDRED TEN ONLY)</t>
  </si>
  <si>
    <t>M/S MANKIND PHARMA LTD</t>
  </si>
  <si>
    <t>GSTIN : 21ABCFA4010F1ZG</t>
  </si>
  <si>
    <t xml:space="preserve">INVOICE .   : INV-5461/21-22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</si>
</sst>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dd/mm/yyyy;@"/>
    <numFmt numFmtId="165" formatCode="0.000"/>
  </numFmts>
  <fonts count="18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</font>
    <font>
      <b/>
      <sz val="8"/>
      <color theme="1"/>
      <name val="Calibri"/>
      <family val="2"/>
    </font>
    <font>
      <b/>
      <sz val="9"/>
      <color theme="1"/>
      <name val="Calibri"/>
      <family val="2"/>
    </font>
    <font>
      <b/>
      <sz val="9.5"/>
      <color theme="1"/>
      <name val="Calibri"/>
      <family val="2"/>
    </font>
    <font>
      <b/>
      <u/>
      <sz val="9"/>
      <color theme="1"/>
      <name val="Calibri"/>
      <family val="2"/>
    </font>
    <font>
      <b/>
      <sz val="9"/>
      <color indexed="8"/>
      <name val="Calibri"/>
      <family val="2"/>
    </font>
    <font>
      <sz val="9"/>
      <color indexed="8"/>
      <name val="Calibri"/>
      <family val="2"/>
    </font>
    <font>
      <sz val="10"/>
      <color rgb="FF000000"/>
      <name val="Calibri"/>
      <family val="2"/>
      <scheme val="minor"/>
    </font>
    <font>
      <sz val="9"/>
      <color indexed="8"/>
      <name val="Calibri"/>
      <family val="2"/>
      <scheme val="minor"/>
    </font>
    <font>
      <sz val="8"/>
      <color theme="1"/>
      <name val="Calibri"/>
      <family val="2"/>
    </font>
    <font>
      <sz val="9"/>
      <color theme="1"/>
      <name val="Calibri"/>
      <family val="2"/>
    </font>
    <font>
      <b/>
      <sz val="10"/>
      <color theme="1"/>
      <name val="Calibri"/>
      <family val="2"/>
    </font>
    <font>
      <b/>
      <sz val="9"/>
      <color indexed="8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3">
    <xf numFmtId="0" fontId="0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2" fillId="0" borderId="0"/>
    <xf numFmtId="0" fontId="2" fillId="0" borderId="0"/>
  </cellStyleXfs>
  <cellXfs count="61">
    <xf numFmtId="0" fontId="0" fillId="0" borderId="0" xfId="0"/>
    <xf numFmtId="0" fontId="0" fillId="0" borderId="0" xfId="0" applyAlignment="1">
      <alignment horizontal="center"/>
    </xf>
    <xf numFmtId="0" fontId="3" fillId="0" borderId="0" xfId="0" applyNumberFormat="1" applyFont="1" applyAlignment="1">
      <alignment horizontal="left"/>
    </xf>
    <xf numFmtId="0" fontId="4" fillId="0" borderId="0" xfId="0" applyFont="1"/>
    <xf numFmtId="0" fontId="5" fillId="0" borderId="0" xfId="0" applyFont="1" applyAlignment="1">
      <alignment horizontal="left" vertical="center"/>
    </xf>
    <xf numFmtId="0" fontId="5" fillId="0" borderId="0" xfId="0" applyNumberFormat="1" applyFont="1" applyAlignment="1">
      <alignment horizontal="center" vertical="center"/>
    </xf>
    <xf numFmtId="0" fontId="5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left" vertical="center" indent="4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NumberFormat="1" applyFont="1" applyAlignment="1">
      <alignment horizontal="center"/>
    </xf>
    <xf numFmtId="16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/>
    <xf numFmtId="2" fontId="5" fillId="0" borderId="0" xfId="0" applyNumberFormat="1" applyFont="1" applyAlignment="1">
      <alignment horizontal="left" vertical="center" indent="6"/>
    </xf>
    <xf numFmtId="164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Alignment="1">
      <alignment horizontal="left" vertical="center"/>
    </xf>
    <xf numFmtId="164" fontId="5" fillId="0" borderId="0" xfId="0" applyNumberFormat="1" applyFont="1" applyBorder="1" applyAlignment="1">
      <alignment horizontal="center" vertical="center"/>
    </xf>
    <xf numFmtId="164" fontId="7" fillId="0" borderId="0" xfId="0" applyNumberFormat="1" applyFont="1" applyBorder="1" applyAlignment="1">
      <alignment horizontal="center" vertical="center"/>
    </xf>
    <xf numFmtId="164" fontId="6" fillId="0" borderId="0" xfId="0" applyNumberFormat="1" applyFont="1" applyFill="1" applyAlignment="1">
      <alignment horizontal="left" vertical="center"/>
    </xf>
    <xf numFmtId="164" fontId="6" fillId="0" borderId="0" xfId="0" applyNumberFormat="1" applyFont="1" applyAlignment="1">
      <alignment horizontal="left" vertical="center"/>
    </xf>
    <xf numFmtId="0" fontId="4" fillId="0" borderId="0" xfId="0" applyFont="1" applyAlignment="1">
      <alignment horizontal="left" vertical="center" wrapText="1"/>
    </xf>
    <xf numFmtId="165" fontId="4" fillId="0" borderId="0" xfId="0" applyNumberFormat="1" applyFont="1" applyAlignment="1">
      <alignment horizontal="left" vertical="center" wrapText="1"/>
    </xf>
    <xf numFmtId="164" fontId="5" fillId="0" borderId="0" xfId="0" applyNumberFormat="1" applyFont="1" applyBorder="1" applyAlignment="1">
      <alignment horizontal="center" wrapText="1"/>
    </xf>
    <xf numFmtId="0" fontId="4" fillId="0" borderId="0" xfId="0" applyNumberFormat="1" applyFont="1" applyAlignment="1">
      <alignment horizontal="center" wrapText="1"/>
    </xf>
    <xf numFmtId="3" fontId="8" fillId="0" borderId="0" xfId="0" applyNumberFormat="1" applyFont="1" applyFill="1" applyBorder="1" applyAlignment="1">
      <alignment horizontal="right"/>
    </xf>
    <xf numFmtId="164" fontId="8" fillId="0" borderId="0" xfId="0" applyNumberFormat="1" applyFont="1" applyFill="1" applyBorder="1" applyAlignment="1">
      <alignment horizontal="right"/>
    </xf>
    <xf numFmtId="0" fontId="4" fillId="0" borderId="0" xfId="0" applyFont="1" applyAlignment="1">
      <alignment wrapText="1"/>
    </xf>
    <xf numFmtId="0" fontId="11" fillId="0" borderId="1" xfId="0" applyFont="1" applyBorder="1" applyAlignment="1">
      <alignment horizontal="center" vertical="center"/>
    </xf>
    <xf numFmtId="3" fontId="9" fillId="0" borderId="0" xfId="0" applyNumberFormat="1" applyFont="1" applyFill="1" applyBorder="1" applyAlignment="1">
      <alignment horizontal="right"/>
    </xf>
    <xf numFmtId="0" fontId="12" fillId="0" borderId="0" xfId="0" applyFont="1"/>
    <xf numFmtId="0" fontId="13" fillId="0" borderId="0" xfId="0" applyNumberFormat="1" applyFont="1" applyAlignment="1">
      <alignment horizontal="center"/>
    </xf>
    <xf numFmtId="0" fontId="12" fillId="0" borderId="0" xfId="0" applyNumberFormat="1" applyFont="1" applyAlignment="1">
      <alignment horizontal="center"/>
    </xf>
    <xf numFmtId="164" fontId="10" fillId="0" borderId="1" xfId="0" applyNumberFormat="1" applyFont="1" applyBorder="1" applyAlignment="1">
      <alignment horizontal="left" vertical="center"/>
    </xf>
    <xf numFmtId="0" fontId="10" fillId="0" borderId="1" xfId="0" applyFont="1" applyBorder="1" applyAlignment="1">
      <alignment horizontal="left" vertical="center"/>
    </xf>
    <xf numFmtId="0" fontId="5" fillId="0" borderId="0" xfId="0" applyFont="1" applyAlignment="1">
      <alignment vertical="center"/>
    </xf>
    <xf numFmtId="0" fontId="10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/>
    </xf>
    <xf numFmtId="164" fontId="16" fillId="0" borderId="1" xfId="0" applyNumberFormat="1" applyFont="1" applyBorder="1" applyAlignment="1">
      <alignment horizontal="left" vertical="center" wrapText="1"/>
    </xf>
    <xf numFmtId="0" fontId="16" fillId="0" borderId="1" xfId="0" applyFont="1" applyBorder="1" applyAlignment="1">
      <alignment horizontal="left" vertical="center" wrapText="1"/>
    </xf>
    <xf numFmtId="0" fontId="16" fillId="0" borderId="1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2" fontId="0" fillId="0" borderId="1" xfId="0" applyNumberFormat="1" applyBorder="1"/>
    <xf numFmtId="0" fontId="5" fillId="0" borderId="0" xfId="0" applyNumberFormat="1" applyFont="1" applyAlignment="1">
      <alignment horizontal="center"/>
    </xf>
    <xf numFmtId="0" fontId="5" fillId="0" borderId="0" xfId="0" applyNumberFormat="1" applyFont="1" applyAlignment="1">
      <alignment horizontal="left"/>
    </xf>
    <xf numFmtId="2" fontId="14" fillId="0" borderId="1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 wrapText="1"/>
    </xf>
    <xf numFmtId="2" fontId="17" fillId="0" borderId="1" xfId="0" applyNumberFormat="1" applyFont="1" applyBorder="1" applyAlignment="1">
      <alignment horizontal="right" vertical="center"/>
    </xf>
    <xf numFmtId="2" fontId="0" fillId="0" borderId="1" xfId="0" applyNumberFormat="1" applyBorder="1" applyAlignment="1">
      <alignment horizontal="right"/>
    </xf>
    <xf numFmtId="0" fontId="14" fillId="0" borderId="0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/>
    </xf>
    <xf numFmtId="3" fontId="8" fillId="0" borderId="2" xfId="0" applyNumberFormat="1" applyFont="1" applyFill="1" applyBorder="1" applyAlignment="1">
      <alignment horizontal="right"/>
    </xf>
    <xf numFmtId="3" fontId="8" fillId="0" borderId="3" xfId="0" applyNumberFormat="1" applyFont="1" applyFill="1" applyBorder="1" applyAlignment="1">
      <alignment horizontal="right"/>
    </xf>
    <xf numFmtId="3" fontId="8" fillId="0" borderId="4" xfId="0" applyNumberFormat="1" applyFont="1" applyFill="1" applyBorder="1" applyAlignment="1">
      <alignment horizontal="right"/>
    </xf>
    <xf numFmtId="164" fontId="5" fillId="0" borderId="1" xfId="0" applyNumberFormat="1" applyFont="1" applyBorder="1" applyAlignment="1">
      <alignment horizontal="center"/>
    </xf>
    <xf numFmtId="0" fontId="5" fillId="0" borderId="1" xfId="0" applyFont="1" applyBorder="1" applyAlignment="1">
      <alignment horizontal="center" wrapText="1"/>
    </xf>
  </cellXfs>
  <cellStyles count="13">
    <cellStyle name="Normal" xfId="0" builtinId="0"/>
    <cellStyle name="Normal 2" xfId="1"/>
    <cellStyle name="Normal 2 2" xfId="2"/>
    <cellStyle name="Normal 2 2 2" xfId="3"/>
    <cellStyle name="Normal 2 2 2 2" xfId="4"/>
    <cellStyle name="Normal 2 2 2 2 2" xfId="5"/>
    <cellStyle name="Normal 2 2 2 2 2 2" xfId="6"/>
    <cellStyle name="Normal 2 2 2 2 2 3" xfId="7"/>
    <cellStyle name="Normal 2 2 3" xfId="8"/>
    <cellStyle name="Normal 2 3" xfId="9"/>
    <cellStyle name="Normal 2 4" xfId="10"/>
    <cellStyle name="Normal 3" xfId="11"/>
    <cellStyle name="Normal 3 2" xfId="12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Desktop/ATC%20QUOTATION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HOME"/>
      <sheetName val="AB AGENCIES"/>
      <sheetName val="A N ALLIANCE"/>
      <sheetName val="ABBOTT HEALTHCASRE ANI"/>
      <sheetName val="ABBOTT HEALTHCARE"/>
      <sheetName val="ARORA FRUITS &amp; PICKELS PVT LTD"/>
      <sheetName val="ASWINI"/>
      <sheetName val="ADIKANTA MANKIND"/>
      <sheetName val="ALEMBIC PHARMACEUTICAL LTD"/>
      <sheetName val="ALKEM LABORATORIES LTD."/>
      <sheetName val="  AMRUTANJAN HEALTH CARE LTD"/>
      <sheetName val="ARISTO PHARMACEUTICALS PVT LTD"/>
      <sheetName val="ABBOTT HEALTHCASE SSD"/>
      <sheetName val="AMAR ENTERPRISES"/>
      <sheetName val="ANCHOR HEALTH &amp; BEAUTY CARE"/>
      <sheetName val="ASIAN NUTRICIA"/>
      <sheetName val="BABLOO"/>
      <sheetName val="BHARAT FRIGHT CARRIERS"/>
      <sheetName val="BAJAJ CONSUMER"/>
      <sheetName val="CACHET PHARMACEUTICALS PVT LTD"/>
      <sheetName val="CAPITAL AGENCY"/>
      <sheetName val="CAVINKARE PVT LTD"/>
      <sheetName val="CIPLA LTD"/>
      <sheetName val="DAKSHINESWARI AGENCIES"/>
      <sheetName val="DARSHAN SALES INTERNATION"/>
      <sheetName val="EMAMI LIMITED"/>
      <sheetName val="ESSAR ASSOCIATES"/>
      <sheetName val="FRANCO INDIAN"/>
      <sheetName val="GANAPATI PHARMACEUTICALS"/>
      <sheetName val="GLAXOSMITHLINE"/>
      <sheetName val="GODFREY PHILLIPS"/>
      <sheetName val="HARTEX RUBBER PVT.LTD."/>
      <sheetName val="HINDUSTAN ENTERPRISES"/>
      <sheetName val="HYGIENIC RESEARCH "/>
      <sheetName val="IPCA LABORATORIES LTD"/>
      <sheetName val="TRUCKERS INDIA"/>
      <sheetName val="JALAN TRADING CO"/>
      <sheetName val="JMB ENTERPRISES"/>
      <sheetName val="KAMDAR AGENCIES "/>
      <sheetName val="KAMDHENU LIMITED"/>
      <sheetName val="KARMA HEALTH CARE"/>
      <sheetName val="KARNATAKA MULTIPLEX"/>
      <sheetName val="KELLOGG INDIA PRIVATE LIMITED"/>
      <sheetName val="KOKUYO CAMLIN LTD"/>
      <sheetName val="KORES INDIA LTD"/>
      <sheetName val="KRISHNA AGENCIES"/>
      <sheetName val="L G BALAKRISHNAN &amp; BROS LTD"/>
      <sheetName val="LIVGUARD LIV FAST"/>
      <sheetName val="MAA PHARMACEUTICALS"/>
      <sheetName val="MAPRA LABORATORIES PVT LTD"/>
      <sheetName val="MARTIN &amp; HARRIS PVT LTD."/>
      <sheetName val="MARUTI ENTERPRISERS"/>
      <sheetName val="MEDLEY PHARMACEUTICALS LTD"/>
      <sheetName val="MICOLUBE INDIA  LTD"/>
      <sheetName val="SUBASH KUMAR SANJAY KUMAR"/>
      <sheetName val="MICROTEK INTERNATIONAL PVT LTD"/>
      <sheetName val="MORAL PHARMACEUTICALS PVT LTD."/>
      <sheetName val="N RANGA RAO &amp; SONS PVT. LTD."/>
      <sheetName val="NAMOKAR ENTERPRISES"/>
      <sheetName val="NAVKAR COMMERCIAL CORPORATION"/>
      <sheetName val="NIPPON PAINT (INDIA)"/>
      <sheetName val="OZONE PHARMACEUTICLAS LTD"/>
      <sheetName val="PANDA BROTHERS &amp; TRADERS"/>
      <sheetName val="PARIMAL MANDIR"/>
      <sheetName val="RADHA KRISHNA SALES CORPORATION"/>
      <sheetName val="RALSON INDIA LIMITED"/>
      <sheetName val=" RAPTAKOS BRETT &amp; CO LTD"/>
      <sheetName val="RASNA INDIA PVT LTD"/>
      <sheetName val="RMSS AGENCIES PRIVATE LIMITED"/>
      <sheetName val="SAVITA OIL TECHNOLOGIES"/>
      <sheetName val="SHEENLAC PAINTS LTD"/>
      <sheetName val="SUMITOMO CHEMICAL INDIA LTD"/>
      <sheetName val="TATA AUTO COMP"/>
      <sheetName val="TTK HEALTH CARE LTD."/>
      <sheetName val="UTKAL DISTRIBUTORS"/>
      <sheetName val="VNR SEEDS PVT LTD"/>
      <sheetName val="WALLACE PHARMACEUTICALS PVT LTD"/>
      <sheetName val="ZUVENTUS HEALTHCAR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>
        <row r="4">
          <cell r="B4" t="str">
            <v>ANGUL</v>
          </cell>
          <cell r="C4">
            <v>20</v>
          </cell>
          <cell r="D4">
            <v>2</v>
          </cell>
          <cell r="E4">
            <v>22</v>
          </cell>
          <cell r="F4">
            <v>2</v>
          </cell>
          <cell r="G4">
            <v>50</v>
          </cell>
          <cell r="H4">
            <v>2.2000000000000002</v>
          </cell>
          <cell r="I4">
            <v>24.2</v>
          </cell>
        </row>
        <row r="5">
          <cell r="B5" t="str">
            <v>BALASORE</v>
          </cell>
          <cell r="C5">
            <v>25</v>
          </cell>
          <cell r="D5">
            <v>2.5</v>
          </cell>
          <cell r="E5">
            <v>27.5</v>
          </cell>
          <cell r="F5">
            <v>2</v>
          </cell>
          <cell r="G5">
            <v>50</v>
          </cell>
          <cell r="H5">
            <v>2.75</v>
          </cell>
          <cell r="I5">
            <v>30.25</v>
          </cell>
        </row>
        <row r="6">
          <cell r="B6" t="str">
            <v>BARAGARH</v>
          </cell>
          <cell r="C6">
            <v>20</v>
          </cell>
          <cell r="D6">
            <v>2</v>
          </cell>
          <cell r="E6">
            <v>22</v>
          </cell>
          <cell r="F6">
            <v>2</v>
          </cell>
          <cell r="G6">
            <v>50</v>
          </cell>
          <cell r="H6">
            <v>2.2000000000000002</v>
          </cell>
          <cell r="I6">
            <v>24.2</v>
          </cell>
        </row>
        <row r="7">
          <cell r="B7" t="str">
            <v>BARIPADA</v>
          </cell>
          <cell r="C7">
            <v>25</v>
          </cell>
          <cell r="D7">
            <v>2.5</v>
          </cell>
          <cell r="E7">
            <v>27.5</v>
          </cell>
          <cell r="F7">
            <v>2</v>
          </cell>
          <cell r="G7">
            <v>50</v>
          </cell>
          <cell r="H7">
            <v>2.75</v>
          </cell>
          <cell r="I7">
            <v>30.25</v>
          </cell>
        </row>
        <row r="8">
          <cell r="B8" t="str">
            <v>BERHAMPUR</v>
          </cell>
          <cell r="C8">
            <v>20</v>
          </cell>
          <cell r="D8">
            <v>2</v>
          </cell>
          <cell r="E8">
            <v>22</v>
          </cell>
          <cell r="F8">
            <v>2</v>
          </cell>
          <cell r="G8">
            <v>50</v>
          </cell>
          <cell r="H8">
            <v>2.2000000000000002</v>
          </cell>
          <cell r="I8">
            <v>24.2</v>
          </cell>
        </row>
        <row r="9">
          <cell r="B9" t="str">
            <v>BHAWANIPATNA</v>
          </cell>
          <cell r="C9">
            <v>35</v>
          </cell>
          <cell r="D9">
            <v>3.5</v>
          </cell>
          <cell r="E9">
            <v>38.5</v>
          </cell>
          <cell r="F9">
            <v>2</v>
          </cell>
          <cell r="G9">
            <v>50</v>
          </cell>
          <cell r="H9">
            <v>3.85</v>
          </cell>
          <cell r="I9">
            <v>42.35</v>
          </cell>
        </row>
        <row r="10">
          <cell r="B10" t="str">
            <v>BOLANGIR</v>
          </cell>
          <cell r="C10">
            <v>30</v>
          </cell>
          <cell r="D10">
            <v>3</v>
          </cell>
          <cell r="E10">
            <v>33</v>
          </cell>
          <cell r="F10">
            <v>2</v>
          </cell>
          <cell r="G10">
            <v>50</v>
          </cell>
          <cell r="H10">
            <v>3.3</v>
          </cell>
          <cell r="I10">
            <v>36.299999999999997</v>
          </cell>
        </row>
        <row r="11">
          <cell r="B11" t="str">
            <v>BHANJANAGAR</v>
          </cell>
          <cell r="C11">
            <v>20</v>
          </cell>
          <cell r="D11">
            <v>2</v>
          </cell>
          <cell r="E11">
            <v>22</v>
          </cell>
          <cell r="F11">
            <v>2</v>
          </cell>
          <cell r="G11">
            <v>50</v>
          </cell>
          <cell r="H11">
            <v>2.2000000000000002</v>
          </cell>
          <cell r="I11">
            <v>24.2</v>
          </cell>
        </row>
        <row r="12">
          <cell r="B12" t="str">
            <v>BHADRAK</v>
          </cell>
          <cell r="C12">
            <v>22</v>
          </cell>
          <cell r="D12">
            <v>2.2000000000000002</v>
          </cell>
          <cell r="E12">
            <v>24.2</v>
          </cell>
          <cell r="F12">
            <v>2</v>
          </cell>
          <cell r="G12">
            <v>50</v>
          </cell>
          <cell r="H12">
            <v>2.42</v>
          </cell>
          <cell r="I12">
            <v>26.619999999999997</v>
          </cell>
        </row>
        <row r="13">
          <cell r="B13" t="str">
            <v>CHHATRAPUR</v>
          </cell>
          <cell r="C13">
            <v>20</v>
          </cell>
          <cell r="D13">
            <v>2</v>
          </cell>
          <cell r="E13">
            <v>22</v>
          </cell>
          <cell r="F13">
            <v>2</v>
          </cell>
          <cell r="G13">
            <v>50</v>
          </cell>
          <cell r="H13">
            <v>2.2000000000000002</v>
          </cell>
          <cell r="I13">
            <v>24.2</v>
          </cell>
        </row>
        <row r="14">
          <cell r="B14" t="str">
            <v>DHARMGARH</v>
          </cell>
          <cell r="C14">
            <v>35</v>
          </cell>
          <cell r="D14">
            <v>3.5</v>
          </cell>
          <cell r="E14">
            <v>38.5</v>
          </cell>
          <cell r="F14">
            <v>2</v>
          </cell>
          <cell r="G14">
            <v>50</v>
          </cell>
          <cell r="H14">
            <v>3.85</v>
          </cell>
          <cell r="I14">
            <v>42.35</v>
          </cell>
        </row>
        <row r="15">
          <cell r="B15" t="str">
            <v>DHENKANAL</v>
          </cell>
          <cell r="C15">
            <v>20</v>
          </cell>
          <cell r="D15">
            <v>2</v>
          </cell>
          <cell r="E15">
            <v>22</v>
          </cell>
          <cell r="F15">
            <v>2</v>
          </cell>
          <cell r="G15">
            <v>50</v>
          </cell>
          <cell r="H15">
            <v>2.2000000000000002</v>
          </cell>
          <cell r="I15">
            <v>24.2</v>
          </cell>
        </row>
        <row r="16">
          <cell r="B16" t="str">
            <v>JEYPORE</v>
          </cell>
          <cell r="C16">
            <v>35</v>
          </cell>
          <cell r="D16">
            <v>3.5</v>
          </cell>
          <cell r="E16">
            <v>38.5</v>
          </cell>
          <cell r="F16">
            <v>2</v>
          </cell>
          <cell r="G16">
            <v>50</v>
          </cell>
          <cell r="H16">
            <v>3.85</v>
          </cell>
          <cell r="I16">
            <v>42.35</v>
          </cell>
        </row>
        <row r="17">
          <cell r="B17" t="str">
            <v>JHARSUGUDA</v>
          </cell>
          <cell r="C17">
            <v>22</v>
          </cell>
          <cell r="D17">
            <v>2.2000000000000002</v>
          </cell>
          <cell r="E17">
            <v>24.2</v>
          </cell>
          <cell r="F17">
            <v>2</v>
          </cell>
          <cell r="G17">
            <v>50</v>
          </cell>
          <cell r="H17">
            <v>2.42</v>
          </cell>
          <cell r="I17">
            <v>26.619999999999997</v>
          </cell>
        </row>
        <row r="18">
          <cell r="B18" t="str">
            <v>KANTABANJI</v>
          </cell>
          <cell r="C18">
            <v>32</v>
          </cell>
          <cell r="D18">
            <v>3.2</v>
          </cell>
          <cell r="E18">
            <v>35.200000000000003</v>
          </cell>
          <cell r="F18">
            <v>2</v>
          </cell>
          <cell r="G18">
            <v>50</v>
          </cell>
          <cell r="H18">
            <v>3.52</v>
          </cell>
          <cell r="I18">
            <v>38.720000000000006</v>
          </cell>
        </row>
        <row r="19">
          <cell r="B19" t="str">
            <v>KEONJHAR</v>
          </cell>
          <cell r="C19">
            <v>45</v>
          </cell>
          <cell r="D19">
            <v>4.5</v>
          </cell>
          <cell r="E19">
            <v>49.5</v>
          </cell>
          <cell r="F19">
            <v>2</v>
          </cell>
          <cell r="G19">
            <v>50</v>
          </cell>
          <cell r="H19">
            <v>4.95</v>
          </cell>
          <cell r="I19">
            <v>54.45</v>
          </cell>
        </row>
        <row r="20">
          <cell r="B20" t="str">
            <v>KESINGA</v>
          </cell>
          <cell r="C20">
            <v>30</v>
          </cell>
          <cell r="D20">
            <v>3</v>
          </cell>
          <cell r="E20">
            <v>33</v>
          </cell>
          <cell r="F20">
            <v>2</v>
          </cell>
          <cell r="G20">
            <v>50</v>
          </cell>
          <cell r="H20">
            <v>3.3</v>
          </cell>
          <cell r="I20">
            <v>36.299999999999997</v>
          </cell>
        </row>
        <row r="21">
          <cell r="B21" t="str">
            <v>KORAPUT</v>
          </cell>
          <cell r="C21">
            <v>40</v>
          </cell>
          <cell r="D21">
            <v>4</v>
          </cell>
          <cell r="E21">
            <v>44</v>
          </cell>
          <cell r="F21">
            <v>2</v>
          </cell>
          <cell r="G21">
            <v>50</v>
          </cell>
          <cell r="H21">
            <v>4.4000000000000004</v>
          </cell>
          <cell r="I21">
            <v>48.4</v>
          </cell>
        </row>
        <row r="22">
          <cell r="B22" t="str">
            <v>KHARIAR ROAD</v>
          </cell>
          <cell r="C22">
            <v>60</v>
          </cell>
          <cell r="D22">
            <v>6</v>
          </cell>
          <cell r="E22">
            <v>66</v>
          </cell>
          <cell r="F22">
            <v>2</v>
          </cell>
          <cell r="G22">
            <v>50</v>
          </cell>
          <cell r="H22">
            <v>6.6</v>
          </cell>
          <cell r="I22">
            <v>72.599999999999994</v>
          </cell>
        </row>
        <row r="23">
          <cell r="B23" t="str">
            <v>MALKANGIRI</v>
          </cell>
          <cell r="C23">
            <v>50</v>
          </cell>
          <cell r="D23">
            <v>5</v>
          </cell>
          <cell r="E23">
            <v>55</v>
          </cell>
          <cell r="F23">
            <v>2</v>
          </cell>
          <cell r="G23">
            <v>50</v>
          </cell>
          <cell r="H23">
            <v>5.5</v>
          </cell>
          <cell r="I23">
            <v>60.5</v>
          </cell>
        </row>
        <row r="24">
          <cell r="B24" t="str">
            <v>RAYAGADA</v>
          </cell>
          <cell r="C24">
            <v>32</v>
          </cell>
          <cell r="D24">
            <v>3.2</v>
          </cell>
          <cell r="E24">
            <v>35.200000000000003</v>
          </cell>
          <cell r="F24">
            <v>2</v>
          </cell>
          <cell r="G24">
            <v>50</v>
          </cell>
          <cell r="H24">
            <v>3.52</v>
          </cell>
          <cell r="I24">
            <v>38.720000000000006</v>
          </cell>
        </row>
        <row r="25">
          <cell r="B25" t="str">
            <v>ROURKELA</v>
          </cell>
          <cell r="C25">
            <v>22</v>
          </cell>
          <cell r="D25">
            <v>2.2000000000000002</v>
          </cell>
          <cell r="E25">
            <v>24.2</v>
          </cell>
          <cell r="F25">
            <v>2</v>
          </cell>
          <cell r="G25">
            <v>50</v>
          </cell>
          <cell r="H25">
            <v>2.42</v>
          </cell>
          <cell r="I25">
            <v>26.619999999999997</v>
          </cell>
        </row>
        <row r="26">
          <cell r="B26" t="str">
            <v>SIMILIGUDA</v>
          </cell>
          <cell r="C26">
            <v>40</v>
          </cell>
          <cell r="D26">
            <v>4</v>
          </cell>
          <cell r="E26">
            <v>44</v>
          </cell>
          <cell r="F26">
            <v>2</v>
          </cell>
          <cell r="G26">
            <v>50</v>
          </cell>
          <cell r="H26">
            <v>4.4000000000000004</v>
          </cell>
          <cell r="I26">
            <v>48.4</v>
          </cell>
        </row>
        <row r="27">
          <cell r="B27" t="str">
            <v>SAMBALPUR</v>
          </cell>
          <cell r="C27">
            <v>22</v>
          </cell>
          <cell r="D27">
            <v>2.2000000000000002</v>
          </cell>
          <cell r="E27">
            <v>24.2</v>
          </cell>
          <cell r="F27">
            <v>2</v>
          </cell>
          <cell r="G27">
            <v>50</v>
          </cell>
          <cell r="H27">
            <v>2.42</v>
          </cell>
          <cell r="I27">
            <v>26.619999999999997</v>
          </cell>
        </row>
        <row r="28">
          <cell r="B28" t="str">
            <v>SUNDERGARH</v>
          </cell>
          <cell r="C28">
            <v>30</v>
          </cell>
          <cell r="D28">
            <v>3</v>
          </cell>
          <cell r="E28">
            <v>33</v>
          </cell>
          <cell r="F28">
            <v>2</v>
          </cell>
          <cell r="G28">
            <v>50</v>
          </cell>
          <cell r="H28">
            <v>3.3</v>
          </cell>
          <cell r="I28">
            <v>36.299999999999997</v>
          </cell>
        </row>
        <row r="29">
          <cell r="B29" t="str">
            <v>TALCHER</v>
          </cell>
          <cell r="C29">
            <v>20</v>
          </cell>
          <cell r="D29">
            <v>2</v>
          </cell>
          <cell r="E29">
            <v>22</v>
          </cell>
          <cell r="F29">
            <v>2</v>
          </cell>
          <cell r="G29">
            <v>50</v>
          </cell>
          <cell r="H29">
            <v>2.2000000000000002</v>
          </cell>
          <cell r="I29">
            <v>24.2</v>
          </cell>
        </row>
        <row r="30">
          <cell r="B30" t="str">
            <v>NOWRANGPUR</v>
          </cell>
          <cell r="C30">
            <v>40</v>
          </cell>
          <cell r="D30">
            <v>4</v>
          </cell>
          <cell r="E30">
            <v>44</v>
          </cell>
          <cell r="F30">
            <v>2</v>
          </cell>
          <cell r="G30">
            <v>50</v>
          </cell>
          <cell r="H30">
            <v>4.4000000000000004</v>
          </cell>
          <cell r="I30">
            <v>48.4</v>
          </cell>
        </row>
        <row r="31">
          <cell r="B31" t="str">
            <v>NUAPADA</v>
          </cell>
          <cell r="C31">
            <v>50</v>
          </cell>
          <cell r="D31">
            <v>5</v>
          </cell>
          <cell r="E31">
            <v>55</v>
          </cell>
          <cell r="F31">
            <v>2</v>
          </cell>
          <cell r="G31">
            <v>50</v>
          </cell>
          <cell r="H31">
            <v>5.5</v>
          </cell>
          <cell r="I31">
            <v>60.5</v>
          </cell>
        </row>
        <row r="32">
          <cell r="B32" t="str">
            <v>PAIKMAL</v>
          </cell>
          <cell r="C32">
            <v>50</v>
          </cell>
          <cell r="D32">
            <v>5</v>
          </cell>
          <cell r="E32">
            <v>55</v>
          </cell>
          <cell r="F32">
            <v>2</v>
          </cell>
          <cell r="G32">
            <v>50</v>
          </cell>
          <cell r="H32">
            <v>5.5</v>
          </cell>
          <cell r="I32">
            <v>60.5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K45"/>
  <sheetViews>
    <sheetView tabSelected="1" zoomScale="145" zoomScaleNormal="145" workbookViewId="0">
      <selection activeCell="L15" sqref="L15"/>
    </sheetView>
  </sheetViews>
  <sheetFormatPr defaultRowHeight="11.25" x14ac:dyDescent="0.2"/>
  <cols>
    <col min="1" max="1" width="2.85546875" style="35" customWidth="1"/>
    <col min="2" max="2" width="10.140625" style="13" bestFit="1" customWidth="1"/>
    <col min="3" max="3" width="17.28515625" style="14" bestFit="1" customWidth="1"/>
    <col min="4" max="4" width="5.42578125" style="15" bestFit="1" customWidth="1"/>
    <col min="5" max="5" width="12.85546875" style="12" customWidth="1"/>
    <col min="6" max="6" width="13.7109375" style="27" customWidth="1"/>
    <col min="7" max="7" width="4.42578125" style="3" customWidth="1"/>
    <col min="8" max="9" width="6.42578125" style="3" customWidth="1"/>
    <col min="10" max="10" width="6.85546875" style="3" bestFit="1" customWidth="1"/>
    <col min="11" max="12" width="8.28515625" style="3" customWidth="1"/>
    <col min="13" max="16384" width="9.140625" style="3"/>
  </cols>
  <sheetData>
    <row r="2" spans="1:11" s="7" customFormat="1" ht="15" customHeight="1" x14ac:dyDescent="0.25">
      <c r="A2" s="4" t="s">
        <v>0</v>
      </c>
      <c r="B2" s="19"/>
      <c r="C2" s="4"/>
      <c r="D2" s="8"/>
      <c r="F2" s="24"/>
      <c r="G2" s="16" t="s">
        <v>18</v>
      </c>
      <c r="H2" s="16"/>
      <c r="I2" s="16"/>
    </row>
    <row r="3" spans="1:11" s="7" customFormat="1" ht="15" customHeight="1" x14ac:dyDescent="0.25">
      <c r="A3" s="54" t="s">
        <v>83</v>
      </c>
      <c r="B3" s="20"/>
      <c r="C3" s="5"/>
      <c r="F3" s="24"/>
      <c r="G3" s="16" t="s">
        <v>85</v>
      </c>
      <c r="H3" s="16"/>
      <c r="I3" s="16"/>
    </row>
    <row r="4" spans="1:11" s="7" customFormat="1" ht="15" customHeight="1" x14ac:dyDescent="0.25">
      <c r="A4" s="55" t="s">
        <v>22</v>
      </c>
      <c r="B4" s="21"/>
      <c r="C4" s="6"/>
      <c r="D4" s="8"/>
      <c r="F4" s="24"/>
      <c r="G4" s="16" t="s">
        <v>19</v>
      </c>
      <c r="H4" s="16"/>
      <c r="I4" s="16"/>
    </row>
    <row r="5" spans="1:11" s="7" customFormat="1" ht="15" customHeight="1" x14ac:dyDescent="0.25">
      <c r="A5" s="55" t="s">
        <v>84</v>
      </c>
      <c r="B5" s="21"/>
      <c r="C5" s="6"/>
      <c r="D5" s="8"/>
      <c r="E5" s="9"/>
      <c r="F5" s="24"/>
      <c r="G5" s="16" t="s">
        <v>11</v>
      </c>
      <c r="H5" s="16"/>
      <c r="I5" s="16"/>
    </row>
    <row r="6" spans="1:11" s="7" customFormat="1" ht="15" customHeight="1" x14ac:dyDescent="0.25">
      <c r="A6" s="4" t="s">
        <v>29</v>
      </c>
      <c r="B6" s="23"/>
      <c r="C6" s="8"/>
      <c r="D6" s="10"/>
      <c r="E6" s="9"/>
      <c r="F6" s="25"/>
      <c r="G6" s="38" t="s">
        <v>13</v>
      </c>
      <c r="H6" s="38"/>
      <c r="I6" s="38"/>
    </row>
    <row r="7" spans="1:11" s="7" customFormat="1" ht="12.75" x14ac:dyDescent="0.25">
      <c r="A7" s="4"/>
      <c r="B7" s="22"/>
      <c r="C7" s="8"/>
      <c r="D7" s="10"/>
      <c r="E7" s="9"/>
      <c r="F7" s="25"/>
    </row>
    <row r="8" spans="1:11" s="7" customFormat="1" ht="12.75" x14ac:dyDescent="0.25">
      <c r="A8" s="53"/>
      <c r="B8" s="22"/>
      <c r="C8" s="8"/>
      <c r="D8" s="10"/>
      <c r="E8" s="9"/>
      <c r="F8" s="25"/>
    </row>
    <row r="9" spans="1:11" s="18" customFormat="1" ht="23.25" customHeight="1" x14ac:dyDescent="0.25">
      <c r="A9" s="40" t="s">
        <v>4</v>
      </c>
      <c r="B9" s="41" t="s">
        <v>5</v>
      </c>
      <c r="C9" s="42" t="s">
        <v>14</v>
      </c>
      <c r="D9" s="42" t="s">
        <v>6</v>
      </c>
      <c r="E9" s="42" t="s">
        <v>7</v>
      </c>
      <c r="F9" s="42" t="s">
        <v>8</v>
      </c>
      <c r="G9" s="42" t="s">
        <v>17</v>
      </c>
      <c r="H9" s="50" t="s">
        <v>20</v>
      </c>
      <c r="I9" s="50" t="s">
        <v>24</v>
      </c>
      <c r="J9" s="43" t="s">
        <v>15</v>
      </c>
      <c r="K9" s="43" t="s">
        <v>16</v>
      </c>
    </row>
    <row r="10" spans="1:11" s="18" customFormat="1" ht="25.5" x14ac:dyDescent="0.25">
      <c r="A10" s="31">
        <v>1</v>
      </c>
      <c r="B10" s="36">
        <v>44566</v>
      </c>
      <c r="C10" s="37" t="s">
        <v>30</v>
      </c>
      <c r="D10" s="37" t="s">
        <v>23</v>
      </c>
      <c r="E10" s="37" t="s">
        <v>25</v>
      </c>
      <c r="F10" s="49" t="s">
        <v>31</v>
      </c>
      <c r="G10" s="39">
        <v>7</v>
      </c>
      <c r="H10" s="52">
        <f>VLOOKUP(E10,'[1]ADIKANTA MANKIND'!$B$4:$I$32,8,FALSE)</f>
        <v>30.25</v>
      </c>
      <c r="I10" s="52">
        <f t="shared" ref="I10:I35" si="0">G10*2</f>
        <v>14</v>
      </c>
      <c r="J10" s="45">
        <v>35</v>
      </c>
      <c r="K10" s="51">
        <f>G10*H10+I10+J10</f>
        <v>260.75</v>
      </c>
    </row>
    <row r="11" spans="1:11" s="18" customFormat="1" ht="25.5" x14ac:dyDescent="0.25">
      <c r="A11" s="31">
        <v>2</v>
      </c>
      <c r="B11" s="36">
        <v>44566</v>
      </c>
      <c r="C11" s="37" t="s">
        <v>32</v>
      </c>
      <c r="D11" s="37" t="s">
        <v>23</v>
      </c>
      <c r="E11" s="37" t="s">
        <v>25</v>
      </c>
      <c r="F11" s="49" t="s">
        <v>33</v>
      </c>
      <c r="G11" s="39">
        <v>3</v>
      </c>
      <c r="H11" s="52">
        <f>VLOOKUP(E11,'[1]ADIKANTA MANKIND'!$B$4:$I$32,8,FALSE)</f>
        <v>30.25</v>
      </c>
      <c r="I11" s="52">
        <f t="shared" si="0"/>
        <v>6</v>
      </c>
      <c r="J11" s="45">
        <v>35</v>
      </c>
      <c r="K11" s="51">
        <f t="shared" ref="K11:K35" si="1">G11*H11+I11+J11</f>
        <v>131.75</v>
      </c>
    </row>
    <row r="12" spans="1:11" s="18" customFormat="1" ht="25.5" x14ac:dyDescent="0.25">
      <c r="A12" s="31">
        <v>3</v>
      </c>
      <c r="B12" s="36">
        <v>44567</v>
      </c>
      <c r="C12" s="37" t="s">
        <v>34</v>
      </c>
      <c r="D12" s="37" t="s">
        <v>23</v>
      </c>
      <c r="E12" s="37" t="s">
        <v>25</v>
      </c>
      <c r="F12" s="49" t="s">
        <v>35</v>
      </c>
      <c r="G12" s="39">
        <v>17</v>
      </c>
      <c r="H12" s="52">
        <f>VLOOKUP(E12,'[1]ADIKANTA MANKIND'!$B$4:$I$32,8,FALSE)</f>
        <v>30.25</v>
      </c>
      <c r="I12" s="52">
        <f t="shared" si="0"/>
        <v>34</v>
      </c>
      <c r="J12" s="45">
        <v>35</v>
      </c>
      <c r="K12" s="51">
        <f t="shared" si="1"/>
        <v>583.25</v>
      </c>
    </row>
    <row r="13" spans="1:11" s="18" customFormat="1" ht="25.5" x14ac:dyDescent="0.25">
      <c r="A13" s="31">
        <v>4</v>
      </c>
      <c r="B13" s="36">
        <v>44567</v>
      </c>
      <c r="C13" s="37" t="s">
        <v>36</v>
      </c>
      <c r="D13" s="37" t="s">
        <v>23</v>
      </c>
      <c r="E13" s="37" t="s">
        <v>25</v>
      </c>
      <c r="F13" s="49" t="s">
        <v>37</v>
      </c>
      <c r="G13" s="39">
        <v>5</v>
      </c>
      <c r="H13" s="52">
        <f>VLOOKUP(E13,'[1]ADIKANTA MANKIND'!$B$4:$I$32,8,FALSE)</f>
        <v>30.25</v>
      </c>
      <c r="I13" s="52">
        <f t="shared" si="0"/>
        <v>10</v>
      </c>
      <c r="J13" s="45">
        <v>35</v>
      </c>
      <c r="K13" s="51">
        <f t="shared" si="1"/>
        <v>196.25</v>
      </c>
    </row>
    <row r="14" spans="1:11" s="18" customFormat="1" ht="13.5" customHeight="1" x14ac:dyDescent="0.25">
      <c r="A14" s="31">
        <v>5</v>
      </c>
      <c r="B14" s="36">
        <v>44568</v>
      </c>
      <c r="C14" s="37" t="s">
        <v>38</v>
      </c>
      <c r="D14" s="37" t="s">
        <v>23</v>
      </c>
      <c r="E14" s="37" t="s">
        <v>25</v>
      </c>
      <c r="F14" s="49" t="s">
        <v>39</v>
      </c>
      <c r="G14" s="39">
        <v>4</v>
      </c>
      <c r="H14" s="52">
        <f>VLOOKUP(E14,'[1]ADIKANTA MANKIND'!$B$4:$I$32,8,FALSE)</f>
        <v>30.25</v>
      </c>
      <c r="I14" s="52">
        <f t="shared" si="0"/>
        <v>8</v>
      </c>
      <c r="J14" s="45">
        <v>35</v>
      </c>
      <c r="K14" s="51">
        <f t="shared" si="1"/>
        <v>164</v>
      </c>
    </row>
    <row r="15" spans="1:11" s="18" customFormat="1" ht="13.5" customHeight="1" x14ac:dyDescent="0.25">
      <c r="A15" s="31">
        <v>6</v>
      </c>
      <c r="B15" s="36">
        <v>44569</v>
      </c>
      <c r="C15" s="37" t="s">
        <v>40</v>
      </c>
      <c r="D15" s="37" t="s">
        <v>23</v>
      </c>
      <c r="E15" s="37" t="s">
        <v>25</v>
      </c>
      <c r="F15" s="49" t="s">
        <v>41</v>
      </c>
      <c r="G15" s="39">
        <v>5</v>
      </c>
      <c r="H15" s="52">
        <f>VLOOKUP(E15,'[1]ADIKANTA MANKIND'!$B$4:$I$32,8,FALSE)</f>
        <v>30.25</v>
      </c>
      <c r="I15" s="52">
        <f t="shared" si="0"/>
        <v>10</v>
      </c>
      <c r="J15" s="45">
        <v>35</v>
      </c>
      <c r="K15" s="51">
        <f t="shared" si="1"/>
        <v>196.25</v>
      </c>
    </row>
    <row r="16" spans="1:11" s="18" customFormat="1" ht="13.5" customHeight="1" x14ac:dyDescent="0.25">
      <c r="A16" s="31">
        <v>7</v>
      </c>
      <c r="B16" s="36">
        <v>44569</v>
      </c>
      <c r="C16" s="37" t="s">
        <v>42</v>
      </c>
      <c r="D16" s="37" t="s">
        <v>23</v>
      </c>
      <c r="E16" s="37" t="s">
        <v>28</v>
      </c>
      <c r="F16" s="49" t="s">
        <v>43</v>
      </c>
      <c r="G16" s="39">
        <v>2</v>
      </c>
      <c r="H16" s="52">
        <f>VLOOKUP(E16,'[1]ADIKANTA MANKIND'!$B$4:$I$32,8,FALSE)</f>
        <v>42.35</v>
      </c>
      <c r="I16" s="52">
        <f t="shared" si="0"/>
        <v>4</v>
      </c>
      <c r="J16" s="45">
        <v>35</v>
      </c>
      <c r="K16" s="51">
        <f t="shared" si="1"/>
        <v>123.7</v>
      </c>
    </row>
    <row r="17" spans="1:11" s="18" customFormat="1" ht="13.5" customHeight="1" x14ac:dyDescent="0.25">
      <c r="A17" s="31">
        <v>8</v>
      </c>
      <c r="B17" s="36">
        <v>44569</v>
      </c>
      <c r="C17" s="37" t="s">
        <v>44</v>
      </c>
      <c r="D17" s="37" t="s">
        <v>23</v>
      </c>
      <c r="E17" s="37" t="s">
        <v>27</v>
      </c>
      <c r="F17" s="49" t="s">
        <v>45</v>
      </c>
      <c r="G17" s="39">
        <v>1</v>
      </c>
      <c r="H17" s="52">
        <f>VLOOKUP(E17,'[1]ADIKANTA MANKIND'!$B$4:$I$32,8,FALSE)</f>
        <v>36.299999999999997</v>
      </c>
      <c r="I17" s="52">
        <f t="shared" si="0"/>
        <v>2</v>
      </c>
      <c r="J17" s="45">
        <v>35</v>
      </c>
      <c r="K17" s="51">
        <f t="shared" si="1"/>
        <v>73.3</v>
      </c>
    </row>
    <row r="18" spans="1:11" s="18" customFormat="1" ht="25.5" x14ac:dyDescent="0.25">
      <c r="A18" s="31">
        <v>9</v>
      </c>
      <c r="B18" s="36">
        <v>44572</v>
      </c>
      <c r="C18" s="37" t="s">
        <v>46</v>
      </c>
      <c r="D18" s="37" t="s">
        <v>23</v>
      </c>
      <c r="E18" s="37" t="s">
        <v>25</v>
      </c>
      <c r="F18" s="49" t="s">
        <v>47</v>
      </c>
      <c r="G18" s="39">
        <v>7</v>
      </c>
      <c r="H18" s="52">
        <f>VLOOKUP(E18,'[1]ADIKANTA MANKIND'!$B$4:$I$32,8,FALSE)</f>
        <v>30.25</v>
      </c>
      <c r="I18" s="52">
        <f t="shared" si="0"/>
        <v>14</v>
      </c>
      <c r="J18" s="45">
        <v>35</v>
      </c>
      <c r="K18" s="51">
        <f t="shared" si="1"/>
        <v>260.75</v>
      </c>
    </row>
    <row r="19" spans="1:11" s="18" customFormat="1" ht="13.5" customHeight="1" x14ac:dyDescent="0.25">
      <c r="A19" s="31">
        <v>10</v>
      </c>
      <c r="B19" s="36">
        <v>44573</v>
      </c>
      <c r="C19" s="37" t="s">
        <v>48</v>
      </c>
      <c r="D19" s="37" t="s">
        <v>23</v>
      </c>
      <c r="E19" s="37" t="s">
        <v>27</v>
      </c>
      <c r="F19" s="49" t="s">
        <v>49</v>
      </c>
      <c r="G19" s="39">
        <v>4</v>
      </c>
      <c r="H19" s="52">
        <f>VLOOKUP(E19,'[1]ADIKANTA MANKIND'!$B$4:$I$32,8,FALSE)</f>
        <v>36.299999999999997</v>
      </c>
      <c r="I19" s="52">
        <f t="shared" si="0"/>
        <v>8</v>
      </c>
      <c r="J19" s="45">
        <v>35</v>
      </c>
      <c r="K19" s="51">
        <f t="shared" si="1"/>
        <v>188.2</v>
      </c>
    </row>
    <row r="20" spans="1:11" s="18" customFormat="1" ht="13.5" customHeight="1" x14ac:dyDescent="0.25">
      <c r="A20" s="31">
        <v>11</v>
      </c>
      <c r="B20" s="36">
        <v>44574</v>
      </c>
      <c r="C20" s="37" t="s">
        <v>50</v>
      </c>
      <c r="D20" s="37" t="s">
        <v>23</v>
      </c>
      <c r="E20" s="37" t="s">
        <v>27</v>
      </c>
      <c r="F20" s="49" t="s">
        <v>51</v>
      </c>
      <c r="G20" s="39">
        <v>5</v>
      </c>
      <c r="H20" s="52">
        <f>VLOOKUP(E20,'[1]ADIKANTA MANKIND'!$B$4:$I$32,8,FALSE)</f>
        <v>36.299999999999997</v>
      </c>
      <c r="I20" s="52">
        <f t="shared" si="0"/>
        <v>10</v>
      </c>
      <c r="J20" s="45">
        <v>35</v>
      </c>
      <c r="K20" s="51">
        <f t="shared" si="1"/>
        <v>226.5</v>
      </c>
    </row>
    <row r="21" spans="1:11" s="18" customFormat="1" ht="13.5" customHeight="1" x14ac:dyDescent="0.25">
      <c r="A21" s="31">
        <v>12</v>
      </c>
      <c r="B21" s="36">
        <v>44576</v>
      </c>
      <c r="C21" s="37" t="s">
        <v>52</v>
      </c>
      <c r="D21" s="37" t="s">
        <v>23</v>
      </c>
      <c r="E21" s="37" t="s">
        <v>26</v>
      </c>
      <c r="F21" s="49" t="s">
        <v>53</v>
      </c>
      <c r="G21" s="39">
        <v>1</v>
      </c>
      <c r="H21" s="52">
        <f>VLOOKUP(E21,'[1]ADIKANTA MANKIND'!$B$4:$I$32,8,FALSE)</f>
        <v>72.599999999999994</v>
      </c>
      <c r="I21" s="52">
        <f t="shared" si="0"/>
        <v>2</v>
      </c>
      <c r="J21" s="45">
        <v>35</v>
      </c>
      <c r="K21" s="51">
        <f t="shared" si="1"/>
        <v>109.6</v>
      </c>
    </row>
    <row r="22" spans="1:11" s="18" customFormat="1" ht="13.5" customHeight="1" x14ac:dyDescent="0.25">
      <c r="A22" s="31">
        <v>13</v>
      </c>
      <c r="B22" s="36">
        <v>44576</v>
      </c>
      <c r="C22" s="37" t="s">
        <v>54</v>
      </c>
      <c r="D22" s="37" t="s">
        <v>23</v>
      </c>
      <c r="E22" s="37" t="s">
        <v>27</v>
      </c>
      <c r="F22" s="49" t="s">
        <v>55</v>
      </c>
      <c r="G22" s="39">
        <v>2</v>
      </c>
      <c r="H22" s="52">
        <f>VLOOKUP(E22,'[1]ADIKANTA MANKIND'!$B$4:$I$32,8,FALSE)</f>
        <v>36.299999999999997</v>
      </c>
      <c r="I22" s="52">
        <f t="shared" si="0"/>
        <v>4</v>
      </c>
      <c r="J22" s="45">
        <v>35</v>
      </c>
      <c r="K22" s="51">
        <f t="shared" si="1"/>
        <v>111.6</v>
      </c>
    </row>
    <row r="23" spans="1:11" s="18" customFormat="1" ht="13.5" customHeight="1" x14ac:dyDescent="0.25">
      <c r="A23" s="31">
        <v>14</v>
      </c>
      <c r="B23" s="36">
        <v>44579</v>
      </c>
      <c r="C23" s="37" t="s">
        <v>56</v>
      </c>
      <c r="D23" s="37" t="s">
        <v>23</v>
      </c>
      <c r="E23" s="37" t="s">
        <v>28</v>
      </c>
      <c r="F23" s="49" t="s">
        <v>57</v>
      </c>
      <c r="G23" s="39">
        <v>1</v>
      </c>
      <c r="H23" s="52">
        <f>VLOOKUP(E23,'[1]ADIKANTA MANKIND'!$B$4:$I$32,8,FALSE)</f>
        <v>42.35</v>
      </c>
      <c r="I23" s="52">
        <f t="shared" si="0"/>
        <v>2</v>
      </c>
      <c r="J23" s="45">
        <v>35</v>
      </c>
      <c r="K23" s="51">
        <f t="shared" si="1"/>
        <v>79.349999999999994</v>
      </c>
    </row>
    <row r="24" spans="1:11" s="18" customFormat="1" ht="13.5" customHeight="1" x14ac:dyDescent="0.25">
      <c r="A24" s="31">
        <v>15</v>
      </c>
      <c r="B24" s="36">
        <v>44579</v>
      </c>
      <c r="C24" s="37" t="s">
        <v>58</v>
      </c>
      <c r="D24" s="37" t="s">
        <v>23</v>
      </c>
      <c r="E24" s="37" t="s">
        <v>28</v>
      </c>
      <c r="F24" s="49" t="s">
        <v>59</v>
      </c>
      <c r="G24" s="39">
        <v>3</v>
      </c>
      <c r="H24" s="52">
        <f>VLOOKUP(E24,'[1]ADIKANTA MANKIND'!$B$4:$I$32,8,FALSE)</f>
        <v>42.35</v>
      </c>
      <c r="I24" s="52">
        <f t="shared" si="0"/>
        <v>6</v>
      </c>
      <c r="J24" s="45">
        <v>35</v>
      </c>
      <c r="K24" s="51">
        <f t="shared" si="1"/>
        <v>168.05</v>
      </c>
    </row>
    <row r="25" spans="1:11" s="18" customFormat="1" ht="13.5" customHeight="1" x14ac:dyDescent="0.25">
      <c r="A25" s="31">
        <v>16</v>
      </c>
      <c r="B25" s="36">
        <v>44580</v>
      </c>
      <c r="C25" s="37" t="s">
        <v>60</v>
      </c>
      <c r="D25" s="37" t="s">
        <v>23</v>
      </c>
      <c r="E25" s="37" t="s">
        <v>26</v>
      </c>
      <c r="F25" s="49" t="s">
        <v>61</v>
      </c>
      <c r="G25" s="39">
        <v>11</v>
      </c>
      <c r="H25" s="52">
        <f>VLOOKUP(E25,'[1]ADIKANTA MANKIND'!$B$4:$I$32,8,FALSE)</f>
        <v>72.599999999999994</v>
      </c>
      <c r="I25" s="52">
        <f t="shared" si="0"/>
        <v>22</v>
      </c>
      <c r="J25" s="45">
        <v>35</v>
      </c>
      <c r="K25" s="51">
        <f t="shared" si="1"/>
        <v>855.59999999999991</v>
      </c>
    </row>
    <row r="26" spans="1:11" s="18" customFormat="1" ht="13.5" customHeight="1" x14ac:dyDescent="0.25">
      <c r="A26" s="31">
        <v>17</v>
      </c>
      <c r="B26" s="36">
        <v>44581</v>
      </c>
      <c r="C26" s="37" t="s">
        <v>62</v>
      </c>
      <c r="D26" s="37" t="s">
        <v>23</v>
      </c>
      <c r="E26" s="37" t="s">
        <v>28</v>
      </c>
      <c r="F26" s="49" t="s">
        <v>63</v>
      </c>
      <c r="G26" s="39">
        <v>1</v>
      </c>
      <c r="H26" s="52">
        <f>VLOOKUP(E26,'[1]ADIKANTA MANKIND'!$B$4:$I$32,8,FALSE)</f>
        <v>42.35</v>
      </c>
      <c r="I26" s="52">
        <f t="shared" si="0"/>
        <v>2</v>
      </c>
      <c r="J26" s="45">
        <v>35</v>
      </c>
      <c r="K26" s="51">
        <f t="shared" si="1"/>
        <v>79.349999999999994</v>
      </c>
    </row>
    <row r="27" spans="1:11" s="18" customFormat="1" ht="13.5" customHeight="1" x14ac:dyDescent="0.25">
      <c r="A27" s="31">
        <v>18</v>
      </c>
      <c r="B27" s="36">
        <v>44582</v>
      </c>
      <c r="C27" s="37" t="s">
        <v>64</v>
      </c>
      <c r="D27" s="37" t="s">
        <v>23</v>
      </c>
      <c r="E27" s="37" t="s">
        <v>28</v>
      </c>
      <c r="F27" s="49" t="s">
        <v>65</v>
      </c>
      <c r="G27" s="39">
        <v>2</v>
      </c>
      <c r="H27" s="52">
        <f>VLOOKUP(E27,'[1]ADIKANTA MANKIND'!$B$4:$I$32,8,FALSE)</f>
        <v>42.35</v>
      </c>
      <c r="I27" s="52">
        <f t="shared" si="0"/>
        <v>4</v>
      </c>
      <c r="J27" s="45">
        <v>35</v>
      </c>
      <c r="K27" s="51">
        <f t="shared" si="1"/>
        <v>123.7</v>
      </c>
    </row>
    <row r="28" spans="1:11" s="18" customFormat="1" ht="13.5" customHeight="1" x14ac:dyDescent="0.25">
      <c r="A28" s="31">
        <v>19</v>
      </c>
      <c r="B28" s="36">
        <v>44582</v>
      </c>
      <c r="C28" s="37" t="s">
        <v>66</v>
      </c>
      <c r="D28" s="37" t="s">
        <v>23</v>
      </c>
      <c r="E28" s="37" t="s">
        <v>27</v>
      </c>
      <c r="F28" s="49" t="s">
        <v>67</v>
      </c>
      <c r="G28" s="39">
        <v>6</v>
      </c>
      <c r="H28" s="52">
        <f>VLOOKUP(E28,'[1]ADIKANTA MANKIND'!$B$4:$I$32,8,FALSE)</f>
        <v>36.299999999999997</v>
      </c>
      <c r="I28" s="52">
        <f t="shared" si="0"/>
        <v>12</v>
      </c>
      <c r="J28" s="45">
        <v>35</v>
      </c>
      <c r="K28" s="51">
        <f t="shared" si="1"/>
        <v>264.79999999999995</v>
      </c>
    </row>
    <row r="29" spans="1:11" s="18" customFormat="1" ht="13.5" customHeight="1" x14ac:dyDescent="0.25">
      <c r="A29" s="31">
        <v>20</v>
      </c>
      <c r="B29" s="36">
        <v>44584</v>
      </c>
      <c r="C29" s="37" t="s">
        <v>68</v>
      </c>
      <c r="D29" s="37" t="s">
        <v>23</v>
      </c>
      <c r="E29" s="37" t="s">
        <v>26</v>
      </c>
      <c r="F29" s="49" t="s">
        <v>69</v>
      </c>
      <c r="G29" s="39">
        <v>29</v>
      </c>
      <c r="H29" s="52">
        <f>VLOOKUP(E29,'[1]ADIKANTA MANKIND'!$B$4:$I$32,8,FALSE)</f>
        <v>72.599999999999994</v>
      </c>
      <c r="I29" s="52">
        <f t="shared" si="0"/>
        <v>58</v>
      </c>
      <c r="J29" s="45">
        <v>35</v>
      </c>
      <c r="K29" s="51">
        <f t="shared" si="1"/>
        <v>2198.3999999999996</v>
      </c>
    </row>
    <row r="30" spans="1:11" s="18" customFormat="1" ht="13.5" customHeight="1" x14ac:dyDescent="0.25">
      <c r="A30" s="31">
        <v>21</v>
      </c>
      <c r="B30" s="36">
        <v>44586</v>
      </c>
      <c r="C30" s="37" t="s">
        <v>70</v>
      </c>
      <c r="D30" s="37" t="s">
        <v>23</v>
      </c>
      <c r="E30" s="37" t="s">
        <v>26</v>
      </c>
      <c r="F30" s="49" t="s">
        <v>71</v>
      </c>
      <c r="G30" s="39">
        <v>11</v>
      </c>
      <c r="H30" s="52">
        <f>VLOOKUP(E30,'[1]ADIKANTA MANKIND'!$B$4:$I$32,8,FALSE)</f>
        <v>72.599999999999994</v>
      </c>
      <c r="I30" s="52">
        <f t="shared" si="0"/>
        <v>22</v>
      </c>
      <c r="J30" s="45">
        <v>35</v>
      </c>
      <c r="K30" s="51">
        <f t="shared" si="1"/>
        <v>855.59999999999991</v>
      </c>
    </row>
    <row r="31" spans="1:11" s="18" customFormat="1" ht="13.5" customHeight="1" x14ac:dyDescent="0.25">
      <c r="A31" s="31">
        <v>22</v>
      </c>
      <c r="B31" s="36">
        <v>44586</v>
      </c>
      <c r="C31" s="37" t="s">
        <v>72</v>
      </c>
      <c r="D31" s="37" t="s">
        <v>23</v>
      </c>
      <c r="E31" s="37" t="s">
        <v>27</v>
      </c>
      <c r="F31" s="49" t="s">
        <v>73</v>
      </c>
      <c r="G31" s="39">
        <v>3</v>
      </c>
      <c r="H31" s="52">
        <f>VLOOKUP(E31,'[1]ADIKANTA MANKIND'!$B$4:$I$32,8,FALSE)</f>
        <v>36.299999999999997</v>
      </c>
      <c r="I31" s="52">
        <f t="shared" si="0"/>
        <v>6</v>
      </c>
      <c r="J31" s="45">
        <v>35</v>
      </c>
      <c r="K31" s="51">
        <f t="shared" si="1"/>
        <v>149.89999999999998</v>
      </c>
    </row>
    <row r="32" spans="1:11" s="18" customFormat="1" ht="13.5" customHeight="1" x14ac:dyDescent="0.25">
      <c r="A32" s="31">
        <v>23</v>
      </c>
      <c r="B32" s="36">
        <v>44590</v>
      </c>
      <c r="C32" s="37" t="s">
        <v>74</v>
      </c>
      <c r="D32" s="37" t="s">
        <v>23</v>
      </c>
      <c r="E32" s="37" t="s">
        <v>26</v>
      </c>
      <c r="F32" s="49" t="s">
        <v>75</v>
      </c>
      <c r="G32" s="39">
        <v>7</v>
      </c>
      <c r="H32" s="52">
        <f>VLOOKUP(E32,'[1]ADIKANTA MANKIND'!$B$4:$I$32,8,FALSE)</f>
        <v>72.599999999999994</v>
      </c>
      <c r="I32" s="52">
        <f t="shared" si="0"/>
        <v>14</v>
      </c>
      <c r="J32" s="45">
        <v>35</v>
      </c>
      <c r="K32" s="51">
        <f t="shared" si="1"/>
        <v>557.19999999999993</v>
      </c>
    </row>
    <row r="33" spans="1:11" s="18" customFormat="1" ht="13.5" customHeight="1" x14ac:dyDescent="0.25">
      <c r="A33" s="31">
        <v>24</v>
      </c>
      <c r="B33" s="36">
        <v>44590</v>
      </c>
      <c r="C33" s="37" t="s">
        <v>76</v>
      </c>
      <c r="D33" s="37" t="s">
        <v>23</v>
      </c>
      <c r="E33" s="37" t="s">
        <v>28</v>
      </c>
      <c r="F33" s="49" t="s">
        <v>77</v>
      </c>
      <c r="G33" s="39">
        <v>3</v>
      </c>
      <c r="H33" s="52">
        <f>VLOOKUP(E33,'[1]ADIKANTA MANKIND'!$B$4:$I$32,8,FALSE)</f>
        <v>42.35</v>
      </c>
      <c r="I33" s="52">
        <f t="shared" si="0"/>
        <v>6</v>
      </c>
      <c r="J33" s="45">
        <v>35</v>
      </c>
      <c r="K33" s="51">
        <f t="shared" si="1"/>
        <v>168.05</v>
      </c>
    </row>
    <row r="34" spans="1:11" s="18" customFormat="1" ht="25.5" x14ac:dyDescent="0.25">
      <c r="A34" s="31">
        <v>25</v>
      </c>
      <c r="B34" s="36">
        <v>44592</v>
      </c>
      <c r="C34" s="37" t="s">
        <v>78</v>
      </c>
      <c r="D34" s="37" t="s">
        <v>23</v>
      </c>
      <c r="E34" s="37" t="s">
        <v>28</v>
      </c>
      <c r="F34" s="49" t="s">
        <v>79</v>
      </c>
      <c r="G34" s="39">
        <v>4</v>
      </c>
      <c r="H34" s="52">
        <f>VLOOKUP(E34,'[1]ADIKANTA MANKIND'!$B$4:$I$32,8,FALSE)</f>
        <v>42.35</v>
      </c>
      <c r="I34" s="52">
        <f t="shared" si="0"/>
        <v>8</v>
      </c>
      <c r="J34" s="45">
        <v>35</v>
      </c>
      <c r="K34" s="51">
        <f t="shared" si="1"/>
        <v>212.4</v>
      </c>
    </row>
    <row r="35" spans="1:11" s="18" customFormat="1" ht="13.5" customHeight="1" x14ac:dyDescent="0.25">
      <c r="A35" s="31">
        <v>26</v>
      </c>
      <c r="B35" s="36">
        <v>44592</v>
      </c>
      <c r="C35" s="37" t="s">
        <v>80</v>
      </c>
      <c r="D35" s="37" t="s">
        <v>23</v>
      </c>
      <c r="E35" s="37" t="s">
        <v>26</v>
      </c>
      <c r="F35" s="49" t="s">
        <v>81</v>
      </c>
      <c r="G35" s="39">
        <v>34</v>
      </c>
      <c r="H35" s="52">
        <f>VLOOKUP(E35,'[1]ADIKANTA MANKIND'!$B$4:$I$32,8,FALSE)</f>
        <v>72.599999999999994</v>
      </c>
      <c r="I35" s="52">
        <f t="shared" si="0"/>
        <v>68</v>
      </c>
      <c r="J35" s="45">
        <v>35</v>
      </c>
      <c r="K35" s="51">
        <f t="shared" si="1"/>
        <v>2571.3999999999996</v>
      </c>
    </row>
    <row r="36" spans="1:11" s="11" customFormat="1" ht="15" customHeight="1" x14ac:dyDescent="0.2">
      <c r="A36" s="56" t="s">
        <v>82</v>
      </c>
      <c r="B36" s="57"/>
      <c r="C36" s="57"/>
      <c r="D36" s="57"/>
      <c r="E36" s="57"/>
      <c r="F36" s="57"/>
      <c r="G36" s="57"/>
      <c r="H36" s="57"/>
      <c r="I36" s="57"/>
      <c r="J36" s="58"/>
      <c r="K36" s="48">
        <f>ROUND(SUM(K10:K35),0)</f>
        <v>10910</v>
      </c>
    </row>
    <row r="37" spans="1:11" s="11" customFormat="1" ht="12.75" customHeight="1" x14ac:dyDescent="0.2">
      <c r="A37" s="32"/>
      <c r="B37" s="29"/>
      <c r="C37" s="28"/>
      <c r="D37" s="28"/>
      <c r="E37" s="28"/>
      <c r="F37" s="30"/>
      <c r="G37" s="44">
        <f>SUM(G10:G35)</f>
        <v>178</v>
      </c>
      <c r="H37" s="18"/>
      <c r="I37" s="18"/>
    </row>
    <row r="38" spans="1:11" ht="12" customHeight="1" x14ac:dyDescent="0.2">
      <c r="A38" s="33"/>
      <c r="B38" s="60" t="s">
        <v>9</v>
      </c>
      <c r="C38" s="60"/>
      <c r="D38" s="60"/>
      <c r="E38" s="60"/>
      <c r="F38" s="60"/>
      <c r="G38" s="60"/>
      <c r="H38" s="60"/>
      <c r="I38" s="60"/>
      <c r="J38" s="60"/>
      <c r="K38" s="60"/>
    </row>
    <row r="39" spans="1:11" ht="12" x14ac:dyDescent="0.2">
      <c r="A39" s="34"/>
      <c r="B39" s="59" t="s">
        <v>21</v>
      </c>
      <c r="C39" s="59"/>
      <c r="D39" s="59"/>
      <c r="E39" s="59"/>
      <c r="F39" s="59"/>
      <c r="G39" s="59"/>
      <c r="H39" s="59"/>
      <c r="I39" s="59"/>
      <c r="J39" s="59"/>
      <c r="K39" s="59"/>
    </row>
    <row r="40" spans="1:11" ht="12" x14ac:dyDescent="0.2">
      <c r="A40" s="46"/>
      <c r="B40" s="17"/>
      <c r="C40" s="17"/>
      <c r="D40" s="17"/>
      <c r="F40" s="26"/>
    </row>
    <row r="41" spans="1:11" ht="12" x14ac:dyDescent="0.2">
      <c r="A41" s="47" t="s">
        <v>10</v>
      </c>
    </row>
    <row r="42" spans="1:11" ht="12" x14ac:dyDescent="0.2">
      <c r="A42" s="47"/>
    </row>
    <row r="43" spans="1:11" ht="12" x14ac:dyDescent="0.2">
      <c r="A43" s="46"/>
    </row>
    <row r="44" spans="1:11" ht="12" x14ac:dyDescent="0.2">
      <c r="A44" s="47" t="s">
        <v>12</v>
      </c>
    </row>
    <row r="45" spans="1:11" ht="12" x14ac:dyDescent="0.2">
      <c r="A45" s="46"/>
    </row>
  </sheetData>
  <sortState ref="B10:J23">
    <sortCondition ref="B10:B23"/>
    <sortCondition ref="C10:C23"/>
  </sortState>
  <mergeCells count="3">
    <mergeCell ref="A36:J36"/>
    <mergeCell ref="B39:K39"/>
    <mergeCell ref="B38:K38"/>
  </mergeCells>
  <conditionalFormatting sqref="C40:C1048576 C2:C8">
    <cfRule type="duplicateValues" dxfId="16" priority="149"/>
  </conditionalFormatting>
  <conditionalFormatting sqref="C40:C1048576">
    <cfRule type="duplicateValues" dxfId="15" priority="133"/>
  </conditionalFormatting>
  <conditionalFormatting sqref="F40:F1048576 F2:F8">
    <cfRule type="duplicateValues" dxfId="14" priority="112"/>
    <cfRule type="duplicateValues" dxfId="13" priority="114"/>
    <cfRule type="duplicateValues" dxfId="12" priority="116"/>
  </conditionalFormatting>
  <conditionalFormatting sqref="C40:C1048576 C2:C8">
    <cfRule type="duplicateValues" dxfId="11" priority="113"/>
    <cfRule type="duplicateValues" dxfId="10" priority="115"/>
  </conditionalFormatting>
  <conditionalFormatting sqref="C40:C65434 C2:C8">
    <cfRule type="duplicateValues" dxfId="9" priority="1964" stopIfTrue="1"/>
  </conditionalFormatting>
  <conditionalFormatting sqref="C40:C65434">
    <cfRule type="duplicateValues" dxfId="8" priority="1967" stopIfTrue="1"/>
  </conditionalFormatting>
  <conditionalFormatting sqref="F40:F1048576 F2:F8">
    <cfRule type="duplicateValues" dxfId="7" priority="108"/>
  </conditionalFormatting>
  <conditionalFormatting sqref="F40:F1048576">
    <cfRule type="duplicateValues" dxfId="6" priority="106"/>
  </conditionalFormatting>
  <conditionalFormatting sqref="F40:F1048576 F2:F8 F37">
    <cfRule type="duplicateValues" dxfId="5" priority="83"/>
  </conditionalFormatting>
  <conditionalFormatting sqref="F37">
    <cfRule type="duplicateValues" dxfId="4" priority="74"/>
  </conditionalFormatting>
  <conditionalFormatting sqref="F37 F2:F8 F40:F1048576">
    <cfRule type="duplicateValues" dxfId="3" priority="67"/>
  </conditionalFormatting>
  <conditionalFormatting sqref="F9">
    <cfRule type="duplicateValues" dxfId="2" priority="66"/>
  </conditionalFormatting>
  <conditionalFormatting sqref="J9:K9 G9">
    <cfRule type="duplicateValues" dxfId="1" priority="2007"/>
  </conditionalFormatting>
  <conditionalFormatting sqref="F10:F35">
    <cfRule type="duplicateValues" dxfId="0" priority="1"/>
  </conditionalFormatting>
  <dataValidations count="2">
    <dataValidation type="custom" allowBlank="1" showInputMessage="1" showErrorMessage="1" sqref="B38">
      <formula1>"FSDGEDGEWG"</formula1>
    </dataValidation>
    <dataValidation errorStyle="information" allowBlank="1" showInputMessage="1" showErrorMessage="1" errorTitle="PRAGATI LOGISTICS" error="QUERRY :_x000a_CONTACT: ADMIN@PRAGATILOGISTICS.IN  // PRAGATILOGISTICSCTC@GMAIL.COM_x000a_" sqref="A39:B40"/>
  </dataValidations>
  <printOptions horizontalCentered="1"/>
  <pageMargins left="7.874015748031496E-2" right="3.937007874015748E-2" top="1.25" bottom="0.51181102362204722" header="0.19685039370078741" footer="0.31496062992125984"/>
  <pageSetup paperSize="9" orientation="portrait" r:id="rId1"/>
  <headerFooter>
    <oddHeader xml:space="preserve">&amp;C&amp;"Cambria,Regular"&amp;10BILL&amp;"Cambria,Italic"
&amp;"+,Bold Italic"&amp;26ATC &amp;"Eras Bold ITC,Italic"&amp;28LOGISTICS&amp;"Cambria,Regular"&amp;10
KHUNTIA LANE, SAMANTA SAHI, CUTTACK,
PAN NO : CHVPB1842D
&amp;G
&amp;"Calibri,Regular"&amp;11
&amp;R
PH. :0671-2412244
MOB.:  8984191006
</oddHeader>
    <oddFooter>&amp;CPage &amp;P</oddFoot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7:B9"/>
  <sheetViews>
    <sheetView workbookViewId="0">
      <selection activeCell="I15" sqref="I15"/>
    </sheetView>
  </sheetViews>
  <sheetFormatPr defaultRowHeight="15" x14ac:dyDescent="0.25"/>
  <cols>
    <col min="2" max="2" width="9.140625" style="1" customWidth="1"/>
  </cols>
  <sheetData>
    <row r="7" spans="2:2" x14ac:dyDescent="0.25">
      <c r="B7" s="2" t="s">
        <v>1</v>
      </c>
    </row>
    <row r="8" spans="2:2" x14ac:dyDescent="0.25">
      <c r="B8" s="2" t="s">
        <v>2</v>
      </c>
    </row>
    <row r="9" spans="2:2" x14ac:dyDescent="0.25">
      <c r="B9" s="2" t="s">
        <v>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E15" sqref="E15"/>
    </sheetView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Sheet1</vt:lpstr>
      <vt:lpstr>Sheet3</vt:lpstr>
      <vt:lpstr>Sheet2</vt:lpstr>
      <vt:lpstr>Sheet1!Print_Titles</vt:lpstr>
    </vt:vector>
  </TitlesOfParts>
  <Company>PERSONAL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pratyush</dc:creator>
  <cp:lastModifiedBy>user</cp:lastModifiedBy>
  <cp:lastPrinted>2022-02-11T13:42:15Z</cp:lastPrinted>
  <dcterms:created xsi:type="dcterms:W3CDTF">2010-04-08T11:28:01Z</dcterms:created>
  <dcterms:modified xsi:type="dcterms:W3CDTF">2022-02-11T13:42:17Z</dcterms:modified>
</cp:coreProperties>
</file>