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Sheet1!$A$8:$M$31</definedName>
    <definedName name="_xlnm.Print_Titles" localSheetId="0">Sheet1!$2:$7</definedName>
  </definedNames>
  <calcPr calcId="124519"/>
</workbook>
</file>

<file path=xl/calcChain.xml><?xml version="1.0" encoding="utf-8"?>
<calcChain xmlns="http://schemas.openxmlformats.org/spreadsheetml/2006/main">
  <c r="G27" i="1"/>
  <c r="J25"/>
  <c r="I25"/>
  <c r="H25"/>
  <c r="L25" s="1"/>
  <c r="J24"/>
  <c r="I24"/>
  <c r="L24" s="1"/>
  <c r="H24"/>
  <c r="J23"/>
  <c r="I23"/>
  <c r="H23"/>
  <c r="L23" s="1"/>
  <c r="J22"/>
  <c r="I22"/>
  <c r="L22" s="1"/>
  <c r="H22"/>
  <c r="J21"/>
  <c r="I21"/>
  <c r="H21"/>
  <c r="L21" s="1"/>
  <c r="J20"/>
  <c r="I20"/>
  <c r="L20" s="1"/>
  <c r="H20"/>
  <c r="J19"/>
  <c r="I19"/>
  <c r="H19"/>
  <c r="L19" s="1"/>
  <c r="J18"/>
  <c r="I18"/>
  <c r="L18" s="1"/>
  <c r="H18"/>
  <c r="J17"/>
  <c r="I17"/>
  <c r="H17"/>
  <c r="L17" s="1"/>
  <c r="J16"/>
  <c r="I16"/>
  <c r="H16"/>
  <c r="J15"/>
  <c r="I15"/>
  <c r="H15"/>
  <c r="L15" s="1"/>
  <c r="J14"/>
  <c r="I14"/>
  <c r="H14"/>
  <c r="J13"/>
  <c r="I13"/>
  <c r="H13"/>
  <c r="L13" s="1"/>
  <c r="J12"/>
  <c r="I12"/>
  <c r="H12"/>
  <c r="J11"/>
  <c r="I11"/>
  <c r="H11"/>
  <c r="L11" s="1"/>
  <c r="J10"/>
  <c r="I10"/>
  <c r="H10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J9"/>
  <c r="I9"/>
  <c r="L9" l="1"/>
  <c r="L26" s="1"/>
  <c r="L10"/>
  <c r="L12"/>
  <c r="L14"/>
  <c r="L16"/>
</calcChain>
</file>

<file path=xl/sharedStrings.xml><?xml version="1.0" encoding="utf-8"?>
<sst xmlns="http://schemas.openxmlformats.org/spreadsheetml/2006/main" count="131" uniqueCount="98">
  <si>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</si>
  <si>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</si>
  <si>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</si>
  <si>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</si>
  <si>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</si>
  <si>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</si>
  <si>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</si>
  <si>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</si>
  <si>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</si>
  <si>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</si>
  <si>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</si>
  <si>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</si>
  <si>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</si>
  <si>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</si>
  <si>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</si>
  <si>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</si>
  <si>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</si>
  <si>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</si>
  <si>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</si>
  <si>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</si>
  <si>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</si>
  <si>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</si>
  <si>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</si>
  <si>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</si>
  <si>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INV. NO.</t>
  </si>
  <si>
    <t>BARIPADA</t>
  </si>
  <si>
    <t>MONTH   : MARCH, 2025.</t>
  </si>
  <si>
    <t>INVOICE DATE : 31/03/2025</t>
  </si>
  <si>
    <t>Kindly, verify &amp; confirm within 7 days, else GST will be filed by 20th APRIL, 2025.
GST to be paid by Consignor under Reverse Charge Mechanism(RCM) as per GST.</t>
  </si>
  <si>
    <t>31/3/2025</t>
  </si>
  <si>
    <t>PL/JA/29094</t>
  </si>
  <si>
    <t>2685</t>
  </si>
  <si>
    <t>SAI DISTRIBUTORS</t>
  </si>
  <si>
    <t>PL/JA/29148</t>
  </si>
  <si>
    <t>2677</t>
  </si>
  <si>
    <t>DUBURI</t>
  </si>
  <si>
    <t>SARTHAK AGENCY</t>
  </si>
  <si>
    <t>01/4/2025</t>
  </si>
  <si>
    <t>PL/JA/00014</t>
  </si>
  <si>
    <t>2660</t>
  </si>
  <si>
    <t>BANKI</t>
  </si>
  <si>
    <t>DURGA ENTERPRISES</t>
  </si>
  <si>
    <t>PL/JA/00031</t>
  </si>
  <si>
    <t>2666</t>
  </si>
  <si>
    <t>TALCHER</t>
  </si>
  <si>
    <t>DEVI VERITY STORE</t>
  </si>
  <si>
    <t>PL/JA/00032</t>
  </si>
  <si>
    <t>2628</t>
  </si>
  <si>
    <t>NTPC KANIHA</t>
  </si>
  <si>
    <t>MATRUSHAKTI ENTERPRISES</t>
  </si>
  <si>
    <t>PL/JA/00040</t>
  </si>
  <si>
    <t>641</t>
  </si>
  <si>
    <t>DASARATHPUR</t>
  </si>
  <si>
    <t>MALATI PUJA BHANDAR</t>
  </si>
  <si>
    <t>PL/JA/00042</t>
  </si>
  <si>
    <t>2635</t>
  </si>
  <si>
    <t>JAJPUR TOWN</t>
  </si>
  <si>
    <t xml:space="preserve">BHAGABAT ELECTRICAL </t>
  </si>
  <si>
    <t>PL/JA/00044</t>
  </si>
  <si>
    <t>2655</t>
  </si>
  <si>
    <t>KEONJHAR</t>
  </si>
  <si>
    <t>PINAKI ASSOCIATE</t>
  </si>
  <si>
    <t>PL/JA/00045</t>
  </si>
  <si>
    <t>2671</t>
  </si>
  <si>
    <t>RADHA KRISHNA AGENCY</t>
  </si>
  <si>
    <t>PL/JA/00046</t>
  </si>
  <si>
    <t>2657</t>
  </si>
  <si>
    <t>BHAWANI ENTERPRISES</t>
  </si>
  <si>
    <t>PL/JA/00057</t>
  </si>
  <si>
    <t>2648</t>
  </si>
  <si>
    <t>BUDHAPADA</t>
  </si>
  <si>
    <t>MAA BHUASUNI VEARITY STORE HARIRAJPUR</t>
  </si>
  <si>
    <t>PL/JA/00058</t>
  </si>
  <si>
    <t>2696</t>
  </si>
  <si>
    <t>NAUGAON</t>
  </si>
  <si>
    <t>DURGA AGENCY</t>
  </si>
  <si>
    <t>PL/JA/00059</t>
  </si>
  <si>
    <t>2698</t>
  </si>
  <si>
    <t>KAMAKHYANAGAR</t>
  </si>
  <si>
    <t>MAA DURGA AGENCY</t>
  </si>
  <si>
    <t>PL/JA/00062</t>
  </si>
  <si>
    <t>2624</t>
  </si>
  <si>
    <t>ADASPUR</t>
  </si>
  <si>
    <t>SAI SHRI AGENCIES</t>
  </si>
  <si>
    <t>PL/JA/00128</t>
  </si>
  <si>
    <t>2627</t>
  </si>
  <si>
    <t>BIRAMAHARAJPUR</t>
  </si>
  <si>
    <t>SHREE GANESH STORE</t>
  </si>
  <si>
    <t>PL/JA/00150</t>
  </si>
  <si>
    <t>2720</t>
  </si>
  <si>
    <t>JASIPUR</t>
  </si>
  <si>
    <t>NARAYANI BHANDAR</t>
  </si>
  <si>
    <t>02/4/2025</t>
  </si>
  <si>
    <t>PL/JA/00123</t>
  </si>
  <si>
    <t>2706</t>
  </si>
  <si>
    <t xml:space="preserve">GOPINATH TRADERS </t>
  </si>
  <si>
    <t>(RUPEES TWENTY EIGHT THOUSAND TWO HUNDRED SEVENTY ONE ONLY)</t>
  </si>
  <si>
    <t>BILL NO :  39099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</si>
</sst>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wrapText="1"/>
    </xf>
    <xf numFmtId="2" fontId="15" fillId="0" borderId="1" xfId="0" applyNumberFormat="1" applyFont="1" applyBorder="1" applyAlignment="1">
      <alignment horizontal="right" vertical="center"/>
    </xf>
    <xf numFmtId="0" fontId="16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6"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  <cell r="E3" t="str">
            <v>LR CH.</v>
          </cell>
          <cell r="F3" t="str">
            <v>HAMALI</v>
          </cell>
          <cell r="G3" t="str">
            <v>DD.CH.</v>
          </cell>
        </row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  <row r="153">
          <cell r="C153" t="str">
            <v>BONTH CHAK</v>
          </cell>
          <cell r="D153">
            <v>56</v>
          </cell>
          <cell r="E153">
            <v>30</v>
          </cell>
          <cell r="F153">
            <v>1</v>
          </cell>
          <cell r="G153">
            <v>0</v>
          </cell>
        </row>
        <row r="154">
          <cell r="C154" t="str">
            <v>REDHAKHOL</v>
          </cell>
          <cell r="D154">
            <v>120</v>
          </cell>
          <cell r="E154">
            <v>30</v>
          </cell>
          <cell r="F154">
            <v>1</v>
          </cell>
          <cell r="G154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6"/>
  <sheetViews>
    <sheetView tabSelected="1" zoomScale="145" zoomScaleNormal="145" workbookViewId="0">
      <selection activeCell="L34" sqref="L34"/>
    </sheetView>
  </sheetViews>
  <sheetFormatPr defaultRowHeight="15" customHeight="1"/>
  <cols>
    <col min="1" max="1" width="3.28515625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6.85546875" style="27" customWidth="1"/>
    <col min="7" max="7" width="5.42578125" style="26" bestFit="1" customWidth="1"/>
    <col min="8" max="8" width="6.85546875" style="30" customWidth="1"/>
    <col min="9" max="9" width="7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32.28515625" style="27" customWidth="1"/>
    <col min="14" max="16384" width="9.140625" style="27"/>
  </cols>
  <sheetData>
    <row r="2" spans="1:13" s="18" customFormat="1" ht="15" customHeight="1">
      <c r="A2" s="18" t="s">
        <v>5</v>
      </c>
      <c r="B2" s="17"/>
      <c r="F2" s="22"/>
      <c r="G2" s="41"/>
      <c r="I2" s="19" t="s">
        <v>26</v>
      </c>
      <c r="J2" s="19"/>
      <c r="K2" s="19"/>
    </row>
    <row r="3" spans="1:13" s="18" customFormat="1" ht="15" customHeight="1">
      <c r="A3" s="42" t="s">
        <v>6</v>
      </c>
      <c r="B3" s="20"/>
      <c r="C3" s="34"/>
      <c r="F3" s="22"/>
      <c r="G3" s="41"/>
      <c r="I3" s="19" t="s">
        <v>97</v>
      </c>
      <c r="J3" s="19"/>
      <c r="K3" s="19"/>
    </row>
    <row r="4" spans="1:13" s="18" customFormat="1" ht="15" customHeight="1">
      <c r="A4" s="43" t="s">
        <v>7</v>
      </c>
      <c r="B4" s="17"/>
      <c r="C4" s="35"/>
      <c r="F4" s="22"/>
      <c r="G4" s="41"/>
      <c r="I4" s="19" t="s">
        <v>27</v>
      </c>
      <c r="J4" s="19"/>
      <c r="K4" s="19"/>
    </row>
    <row r="5" spans="1:13" s="18" customFormat="1" ht="15" customHeight="1">
      <c r="A5" s="43" t="s">
        <v>8</v>
      </c>
      <c r="B5" s="21"/>
      <c r="C5" s="35"/>
      <c r="F5" s="22"/>
      <c r="G5" s="41"/>
      <c r="I5" s="19" t="s">
        <v>9</v>
      </c>
      <c r="J5" s="19"/>
      <c r="K5" s="19"/>
    </row>
    <row r="6" spans="1:13" s="18" customFormat="1" ht="15" customHeight="1">
      <c r="B6" s="36"/>
      <c r="F6" s="32"/>
      <c r="G6" s="41"/>
      <c r="I6" s="22" t="s">
        <v>4</v>
      </c>
      <c r="J6" s="22"/>
      <c r="K6" s="22"/>
    </row>
    <row r="7" spans="1:13" s="18" customFormat="1" ht="15" customHeight="1">
      <c r="A7" s="16"/>
      <c r="B7" s="17"/>
      <c r="F7" s="32"/>
      <c r="G7" s="41"/>
      <c r="H7" s="23"/>
      <c r="I7" s="23"/>
      <c r="J7" s="23"/>
      <c r="K7" s="23"/>
    </row>
    <row r="8" spans="1:13" s="31" customFormat="1" ht="15" customHeight="1">
      <c r="A8" s="49" t="s">
        <v>10</v>
      </c>
      <c r="B8" s="49" t="s">
        <v>11</v>
      </c>
      <c r="C8" s="49" t="s">
        <v>12</v>
      </c>
      <c r="D8" s="49" t="s">
        <v>24</v>
      </c>
      <c r="E8" s="49" t="s">
        <v>13</v>
      </c>
      <c r="F8" s="49" t="s">
        <v>14</v>
      </c>
      <c r="G8" s="49" t="s">
        <v>15</v>
      </c>
      <c r="H8" s="50" t="s">
        <v>16</v>
      </c>
      <c r="I8" s="50" t="s">
        <v>17</v>
      </c>
      <c r="J8" s="50" t="s">
        <v>18</v>
      </c>
      <c r="K8" s="50" t="s">
        <v>19</v>
      </c>
      <c r="L8" s="50" t="s">
        <v>20</v>
      </c>
      <c r="M8" s="49" t="s">
        <v>21</v>
      </c>
    </row>
    <row r="9" spans="1:13" s="31" customFormat="1" ht="15" customHeight="1">
      <c r="A9" s="44">
        <v>1</v>
      </c>
      <c r="B9" s="45" t="s">
        <v>29</v>
      </c>
      <c r="C9" s="45" t="s">
        <v>30</v>
      </c>
      <c r="D9" s="45" t="s">
        <v>31</v>
      </c>
      <c r="E9" s="48" t="s">
        <v>23</v>
      </c>
      <c r="F9" s="53" t="s">
        <v>25</v>
      </c>
      <c r="G9" s="45">
        <v>199</v>
      </c>
      <c r="H9" s="46">
        <v>49</v>
      </c>
      <c r="I9" s="46">
        <f t="shared" ref="I9:I25" si="0">G9*1</f>
        <v>199</v>
      </c>
      <c r="J9" s="46">
        <f>VLOOKUP(F9,'[1]N RANGA RAO'!$C$3:$G$154,5,FALSE)</f>
        <v>0</v>
      </c>
      <c r="K9" s="46">
        <v>30</v>
      </c>
      <c r="L9" s="46">
        <f t="shared" ref="L9:L25" si="1">G9*H9+I9+J9+K9</f>
        <v>9980</v>
      </c>
      <c r="M9" s="45" t="s">
        <v>32</v>
      </c>
    </row>
    <row r="10" spans="1:13" s="31" customFormat="1" ht="15" customHeight="1">
      <c r="A10" s="44">
        <f>A9+1</f>
        <v>2</v>
      </c>
      <c r="B10" s="45" t="s">
        <v>29</v>
      </c>
      <c r="C10" s="45" t="s">
        <v>33</v>
      </c>
      <c r="D10" s="45" t="s">
        <v>34</v>
      </c>
      <c r="E10" s="48" t="s">
        <v>23</v>
      </c>
      <c r="F10" s="53" t="s">
        <v>35</v>
      </c>
      <c r="G10" s="45">
        <v>8</v>
      </c>
      <c r="H10" s="46">
        <f>VLOOKUP(F10,'[1]N RANGA RAO'!$C$3:$D$157,2,FALSE)</f>
        <v>63</v>
      </c>
      <c r="I10" s="46">
        <f t="shared" si="0"/>
        <v>8</v>
      </c>
      <c r="J10" s="46">
        <f>VLOOKUP(F10,'[1]N RANGA RAO'!$C$3:$G$154,5,FALSE)</f>
        <v>0</v>
      </c>
      <c r="K10" s="46">
        <v>30</v>
      </c>
      <c r="L10" s="46">
        <f t="shared" si="1"/>
        <v>542</v>
      </c>
      <c r="M10" s="45" t="s">
        <v>36</v>
      </c>
    </row>
    <row r="11" spans="1:13" s="31" customFormat="1" ht="15" customHeight="1">
      <c r="A11" s="44">
        <f t="shared" ref="A11:A25" si="2">A10+1</f>
        <v>3</v>
      </c>
      <c r="B11" s="54" t="s">
        <v>37</v>
      </c>
      <c r="C11" s="54" t="s">
        <v>38</v>
      </c>
      <c r="D11" s="54" t="s">
        <v>39</v>
      </c>
      <c r="E11" s="48" t="s">
        <v>23</v>
      </c>
      <c r="F11" s="55" t="s">
        <v>40</v>
      </c>
      <c r="G11" s="54">
        <v>17</v>
      </c>
      <c r="H11" s="46">
        <f>VLOOKUP(F11,'[1]N RANGA RAO'!$C$3:$D$157,2,FALSE)</f>
        <v>63</v>
      </c>
      <c r="I11" s="46">
        <f t="shared" si="0"/>
        <v>17</v>
      </c>
      <c r="J11" s="46">
        <f>VLOOKUP(F11,'[1]N RANGA RAO'!$C$3:$G$154,5,FALSE)</f>
        <v>0</v>
      </c>
      <c r="K11" s="46">
        <v>30</v>
      </c>
      <c r="L11" s="46">
        <f t="shared" si="1"/>
        <v>1118</v>
      </c>
      <c r="M11" s="45" t="s">
        <v>41</v>
      </c>
    </row>
    <row r="12" spans="1:13" s="31" customFormat="1" ht="15" customHeight="1">
      <c r="A12" s="44">
        <f t="shared" si="2"/>
        <v>4</v>
      </c>
      <c r="B12" s="45" t="s">
        <v>37</v>
      </c>
      <c r="C12" s="45" t="s">
        <v>42</v>
      </c>
      <c r="D12" s="45" t="s">
        <v>43</v>
      </c>
      <c r="E12" s="48" t="s">
        <v>23</v>
      </c>
      <c r="F12" s="53" t="s">
        <v>44</v>
      </c>
      <c r="G12" s="45">
        <v>42</v>
      </c>
      <c r="H12" s="46">
        <f>VLOOKUP(F12,'[1]N RANGA RAO'!$C$3:$D$157,2,FALSE)</f>
        <v>56</v>
      </c>
      <c r="I12" s="46">
        <f t="shared" si="0"/>
        <v>42</v>
      </c>
      <c r="J12" s="46">
        <f>VLOOKUP(F12,'[1]N RANGA RAO'!$C$3:$G$154,5,FALSE)</f>
        <v>0</v>
      </c>
      <c r="K12" s="46">
        <v>30</v>
      </c>
      <c r="L12" s="46">
        <f t="shared" si="1"/>
        <v>2424</v>
      </c>
      <c r="M12" s="45" t="s">
        <v>45</v>
      </c>
    </row>
    <row r="13" spans="1:13" s="31" customFormat="1" ht="15" customHeight="1">
      <c r="A13" s="44">
        <f t="shared" si="2"/>
        <v>5</v>
      </c>
      <c r="B13" s="45" t="s">
        <v>37</v>
      </c>
      <c r="C13" s="45" t="s">
        <v>46</v>
      </c>
      <c r="D13" s="45" t="s">
        <v>47</v>
      </c>
      <c r="E13" s="48" t="s">
        <v>23</v>
      </c>
      <c r="F13" s="53" t="s">
        <v>48</v>
      </c>
      <c r="G13" s="45">
        <v>17</v>
      </c>
      <c r="H13" s="46">
        <f>VLOOKUP(F13,'[1]N RANGA RAO'!$C$3:$D$157,2,FALSE)</f>
        <v>70</v>
      </c>
      <c r="I13" s="46">
        <f t="shared" si="0"/>
        <v>17</v>
      </c>
      <c r="J13" s="46">
        <f>VLOOKUP(F13,'[1]N RANGA RAO'!$C$3:$G$154,5,FALSE)</f>
        <v>0</v>
      </c>
      <c r="K13" s="46">
        <v>30</v>
      </c>
      <c r="L13" s="46">
        <f t="shared" si="1"/>
        <v>1237</v>
      </c>
      <c r="M13" s="45" t="s">
        <v>49</v>
      </c>
    </row>
    <row r="14" spans="1:13" s="31" customFormat="1" ht="15" customHeight="1">
      <c r="A14" s="44">
        <f t="shared" si="2"/>
        <v>6</v>
      </c>
      <c r="B14" s="45" t="s">
        <v>37</v>
      </c>
      <c r="C14" s="45" t="s">
        <v>50</v>
      </c>
      <c r="D14" s="45" t="s">
        <v>51</v>
      </c>
      <c r="E14" s="48" t="s">
        <v>23</v>
      </c>
      <c r="F14" s="53" t="s">
        <v>52</v>
      </c>
      <c r="G14" s="45">
        <v>14</v>
      </c>
      <c r="H14" s="46">
        <f>VLOOKUP(F14,'[1]N RANGA RAO'!$C$3:$D$157,2,FALSE)</f>
        <v>60</v>
      </c>
      <c r="I14" s="46">
        <f t="shared" si="0"/>
        <v>14</v>
      </c>
      <c r="J14" s="46">
        <f>VLOOKUP(F14,'[1]N RANGA RAO'!$C$3:$G$154,5,FALSE)</f>
        <v>0</v>
      </c>
      <c r="K14" s="46">
        <v>30</v>
      </c>
      <c r="L14" s="46">
        <f t="shared" si="1"/>
        <v>884</v>
      </c>
      <c r="M14" s="45" t="s">
        <v>53</v>
      </c>
    </row>
    <row r="15" spans="1:13" s="31" customFormat="1" ht="15" customHeight="1">
      <c r="A15" s="44">
        <f t="shared" si="2"/>
        <v>7</v>
      </c>
      <c r="B15" s="45" t="s">
        <v>37</v>
      </c>
      <c r="C15" s="45" t="s">
        <v>54</v>
      </c>
      <c r="D15" s="45" t="s">
        <v>55</v>
      </c>
      <c r="E15" s="48" t="s">
        <v>23</v>
      </c>
      <c r="F15" s="53" t="s">
        <v>56</v>
      </c>
      <c r="G15" s="45">
        <v>11</v>
      </c>
      <c r="H15" s="46">
        <f>VLOOKUP(F15,'[1]N RANGA RAO'!$C$3:$D$157,2,FALSE)</f>
        <v>49</v>
      </c>
      <c r="I15" s="46">
        <f t="shared" si="0"/>
        <v>11</v>
      </c>
      <c r="J15" s="46">
        <f>VLOOKUP(F15,'[1]N RANGA RAO'!$C$3:$G$154,5,FALSE)</f>
        <v>0</v>
      </c>
      <c r="K15" s="46">
        <v>30</v>
      </c>
      <c r="L15" s="46">
        <f t="shared" si="1"/>
        <v>580</v>
      </c>
      <c r="M15" s="45" t="s">
        <v>57</v>
      </c>
    </row>
    <row r="16" spans="1:13" s="31" customFormat="1" ht="15" customHeight="1">
      <c r="A16" s="44">
        <f t="shared" si="2"/>
        <v>8</v>
      </c>
      <c r="B16" s="45" t="s">
        <v>37</v>
      </c>
      <c r="C16" s="45" t="s">
        <v>58</v>
      </c>
      <c r="D16" s="45" t="s">
        <v>59</v>
      </c>
      <c r="E16" s="48" t="s">
        <v>23</v>
      </c>
      <c r="F16" s="53" t="s">
        <v>60</v>
      </c>
      <c r="G16" s="45">
        <v>19</v>
      </c>
      <c r="H16" s="46">
        <f>VLOOKUP(F16,'[1]N RANGA RAO'!$C$3:$D$157,2,FALSE)</f>
        <v>61</v>
      </c>
      <c r="I16" s="46">
        <f t="shared" si="0"/>
        <v>19</v>
      </c>
      <c r="J16" s="46">
        <f>VLOOKUP(F16,'[1]N RANGA RAO'!$C$3:$G$154,5,FALSE)</f>
        <v>0</v>
      </c>
      <c r="K16" s="46">
        <v>30</v>
      </c>
      <c r="L16" s="46">
        <f t="shared" si="1"/>
        <v>1208</v>
      </c>
      <c r="M16" s="45" t="s">
        <v>61</v>
      </c>
    </row>
    <row r="17" spans="1:13" s="31" customFormat="1" ht="15" customHeight="1">
      <c r="A17" s="44">
        <f t="shared" si="2"/>
        <v>9</v>
      </c>
      <c r="B17" s="45" t="s">
        <v>37</v>
      </c>
      <c r="C17" s="45" t="s">
        <v>62</v>
      </c>
      <c r="D17" s="45" t="s">
        <v>63</v>
      </c>
      <c r="E17" s="48" t="s">
        <v>23</v>
      </c>
      <c r="F17" s="53" t="s">
        <v>60</v>
      </c>
      <c r="G17" s="45">
        <v>8</v>
      </c>
      <c r="H17" s="46">
        <f>VLOOKUP(F17,'[1]N RANGA RAO'!$C$3:$D$157,2,FALSE)</f>
        <v>61</v>
      </c>
      <c r="I17" s="46">
        <f t="shared" si="0"/>
        <v>8</v>
      </c>
      <c r="J17" s="46">
        <f>VLOOKUP(F17,'[1]N RANGA RAO'!$C$3:$G$154,5,FALSE)</f>
        <v>0</v>
      </c>
      <c r="K17" s="46">
        <v>30</v>
      </c>
      <c r="L17" s="46">
        <f t="shared" si="1"/>
        <v>526</v>
      </c>
      <c r="M17" s="45" t="s">
        <v>64</v>
      </c>
    </row>
    <row r="18" spans="1:13" s="31" customFormat="1" ht="15" customHeight="1">
      <c r="A18" s="44">
        <f t="shared" si="2"/>
        <v>10</v>
      </c>
      <c r="B18" s="45" t="s">
        <v>37</v>
      </c>
      <c r="C18" s="45" t="s">
        <v>65</v>
      </c>
      <c r="D18" s="45" t="s">
        <v>66</v>
      </c>
      <c r="E18" s="48" t="s">
        <v>23</v>
      </c>
      <c r="F18" s="53" t="s">
        <v>60</v>
      </c>
      <c r="G18" s="45">
        <v>21</v>
      </c>
      <c r="H18" s="46">
        <f>VLOOKUP(F18,'[1]N RANGA RAO'!$C$3:$D$157,2,FALSE)</f>
        <v>61</v>
      </c>
      <c r="I18" s="46">
        <f t="shared" si="0"/>
        <v>21</v>
      </c>
      <c r="J18" s="46">
        <f>VLOOKUP(F18,'[1]N RANGA RAO'!$C$3:$G$154,5,FALSE)</f>
        <v>0</v>
      </c>
      <c r="K18" s="46">
        <v>30</v>
      </c>
      <c r="L18" s="46">
        <f t="shared" si="1"/>
        <v>1332</v>
      </c>
      <c r="M18" s="45" t="s">
        <v>67</v>
      </c>
    </row>
    <row r="19" spans="1:13" s="31" customFormat="1" ht="15" customHeight="1">
      <c r="A19" s="44">
        <f t="shared" si="2"/>
        <v>11</v>
      </c>
      <c r="B19" s="45" t="s">
        <v>37</v>
      </c>
      <c r="C19" s="45" t="s">
        <v>68</v>
      </c>
      <c r="D19" s="45" t="s">
        <v>69</v>
      </c>
      <c r="E19" s="48" t="s">
        <v>23</v>
      </c>
      <c r="F19" s="57" t="s">
        <v>70</v>
      </c>
      <c r="G19" s="45">
        <v>16</v>
      </c>
      <c r="H19" s="46">
        <f>VLOOKUP(F19,'[1]N RANGA RAO'!$C$3:$D$157,2,FALSE)</f>
        <v>59</v>
      </c>
      <c r="I19" s="46">
        <f t="shared" si="0"/>
        <v>16</v>
      </c>
      <c r="J19" s="46">
        <f>VLOOKUP(F19,'[1]N RANGA RAO'!$C$3:$G$154,5,FALSE)</f>
        <v>0</v>
      </c>
      <c r="K19" s="46">
        <v>30</v>
      </c>
      <c r="L19" s="46">
        <f t="shared" si="1"/>
        <v>990</v>
      </c>
      <c r="M19" s="45" t="s">
        <v>71</v>
      </c>
    </row>
    <row r="20" spans="1:13" s="31" customFormat="1" ht="15" customHeight="1">
      <c r="A20" s="44">
        <f t="shared" si="2"/>
        <v>12</v>
      </c>
      <c r="B20" s="45" t="s">
        <v>37</v>
      </c>
      <c r="C20" s="45" t="s">
        <v>72</v>
      </c>
      <c r="D20" s="45" t="s">
        <v>73</v>
      </c>
      <c r="E20" s="48" t="s">
        <v>23</v>
      </c>
      <c r="F20" s="53" t="s">
        <v>74</v>
      </c>
      <c r="G20" s="45">
        <v>39</v>
      </c>
      <c r="H20" s="46">
        <f>VLOOKUP(F20,'[1]N RANGA RAO'!$C$3:$D$157,2,FALSE)</f>
        <v>70</v>
      </c>
      <c r="I20" s="46">
        <f t="shared" si="0"/>
        <v>39</v>
      </c>
      <c r="J20" s="46">
        <f>VLOOKUP(F20,'[1]N RANGA RAO'!$C$3:$G$154,5,FALSE)</f>
        <v>0</v>
      </c>
      <c r="K20" s="46">
        <v>30</v>
      </c>
      <c r="L20" s="46">
        <f t="shared" si="1"/>
        <v>2799</v>
      </c>
      <c r="M20" s="45" t="s">
        <v>75</v>
      </c>
    </row>
    <row r="21" spans="1:13" s="31" customFormat="1" ht="15" customHeight="1">
      <c r="A21" s="44">
        <f t="shared" si="2"/>
        <v>13</v>
      </c>
      <c r="B21" s="45" t="s">
        <v>37</v>
      </c>
      <c r="C21" s="45" t="s">
        <v>76</v>
      </c>
      <c r="D21" s="45" t="s">
        <v>77</v>
      </c>
      <c r="E21" s="48" t="s">
        <v>23</v>
      </c>
      <c r="F21" s="53" t="s">
        <v>78</v>
      </c>
      <c r="G21" s="45">
        <v>9</v>
      </c>
      <c r="H21" s="46">
        <f>VLOOKUP(F21,'[1]N RANGA RAO'!$C$3:$D$157,2,FALSE)</f>
        <v>62</v>
      </c>
      <c r="I21" s="46">
        <f t="shared" si="0"/>
        <v>9</v>
      </c>
      <c r="J21" s="46">
        <f>VLOOKUP(F21,'[1]N RANGA RAO'!$C$3:$G$154,5,FALSE)</f>
        <v>0</v>
      </c>
      <c r="K21" s="46">
        <v>30</v>
      </c>
      <c r="L21" s="46">
        <f t="shared" si="1"/>
        <v>597</v>
      </c>
      <c r="M21" s="45" t="s">
        <v>79</v>
      </c>
    </row>
    <row r="22" spans="1:13" s="31" customFormat="1" ht="15" customHeight="1">
      <c r="A22" s="44">
        <f t="shared" si="2"/>
        <v>14</v>
      </c>
      <c r="B22" s="45" t="s">
        <v>37</v>
      </c>
      <c r="C22" s="45" t="s">
        <v>80</v>
      </c>
      <c r="D22" s="45" t="s">
        <v>81</v>
      </c>
      <c r="E22" s="48" t="s">
        <v>23</v>
      </c>
      <c r="F22" s="53" t="s">
        <v>82</v>
      </c>
      <c r="G22" s="45">
        <v>10</v>
      </c>
      <c r="H22" s="46">
        <f>VLOOKUP(F22,'[1]N RANGA RAO'!$C$3:$D$157,2,FALSE)</f>
        <v>62</v>
      </c>
      <c r="I22" s="46">
        <f t="shared" si="0"/>
        <v>10</v>
      </c>
      <c r="J22" s="46">
        <f>VLOOKUP(F22,'[1]N RANGA RAO'!$C$3:$G$154,5,FALSE)</f>
        <v>0</v>
      </c>
      <c r="K22" s="46">
        <v>30</v>
      </c>
      <c r="L22" s="46">
        <f t="shared" si="1"/>
        <v>660</v>
      </c>
      <c r="M22" s="45" t="s">
        <v>83</v>
      </c>
    </row>
    <row r="23" spans="1:13" s="31" customFormat="1" ht="15" customHeight="1">
      <c r="A23" s="44">
        <f t="shared" si="2"/>
        <v>15</v>
      </c>
      <c r="B23" s="45" t="s">
        <v>37</v>
      </c>
      <c r="C23" s="45" t="s">
        <v>84</v>
      </c>
      <c r="D23" s="45" t="s">
        <v>85</v>
      </c>
      <c r="E23" s="48" t="s">
        <v>23</v>
      </c>
      <c r="F23" s="57" t="s">
        <v>86</v>
      </c>
      <c r="G23" s="45">
        <v>6</v>
      </c>
      <c r="H23" s="46">
        <f>VLOOKUP(F23,'[1]N RANGA RAO'!$C$3:$D$157,2,FALSE)</f>
        <v>150</v>
      </c>
      <c r="I23" s="46">
        <f t="shared" si="0"/>
        <v>6</v>
      </c>
      <c r="J23" s="46">
        <f>VLOOKUP(F23,'[1]N RANGA RAO'!$C$3:$G$154,5,FALSE)</f>
        <v>0</v>
      </c>
      <c r="K23" s="46">
        <v>30</v>
      </c>
      <c r="L23" s="46">
        <f t="shared" si="1"/>
        <v>936</v>
      </c>
      <c r="M23" s="45" t="s">
        <v>87</v>
      </c>
    </row>
    <row r="24" spans="1:13" s="31" customFormat="1" ht="15" customHeight="1">
      <c r="A24" s="44">
        <f t="shared" si="2"/>
        <v>16</v>
      </c>
      <c r="B24" s="45" t="s">
        <v>37</v>
      </c>
      <c r="C24" s="45" t="s">
        <v>88</v>
      </c>
      <c r="D24" s="45" t="s">
        <v>89</v>
      </c>
      <c r="E24" s="48" t="s">
        <v>23</v>
      </c>
      <c r="F24" s="53" t="s">
        <v>90</v>
      </c>
      <c r="G24" s="45">
        <v>22</v>
      </c>
      <c r="H24" s="46">
        <f>VLOOKUP(F24,'[1]N RANGA RAO'!$C$3:$D$157,2,FALSE)</f>
        <v>77</v>
      </c>
      <c r="I24" s="46">
        <f t="shared" si="0"/>
        <v>22</v>
      </c>
      <c r="J24" s="46">
        <f>VLOOKUP(F24,'[1]N RANGA RAO'!$C$3:$G$154,5,FALSE)</f>
        <v>0</v>
      </c>
      <c r="K24" s="46">
        <v>30</v>
      </c>
      <c r="L24" s="46">
        <f t="shared" si="1"/>
        <v>1746</v>
      </c>
      <c r="M24" s="45" t="s">
        <v>91</v>
      </c>
    </row>
    <row r="25" spans="1:13" s="31" customFormat="1" ht="15" customHeight="1">
      <c r="A25" s="44">
        <f t="shared" si="2"/>
        <v>17</v>
      </c>
      <c r="B25" s="54" t="s">
        <v>92</v>
      </c>
      <c r="C25" s="54" t="s">
        <v>93</v>
      </c>
      <c r="D25" s="54" t="s">
        <v>94</v>
      </c>
      <c r="E25" s="48" t="s">
        <v>23</v>
      </c>
      <c r="F25" s="55" t="s">
        <v>60</v>
      </c>
      <c r="G25" s="54">
        <v>11</v>
      </c>
      <c r="H25" s="46">
        <f>VLOOKUP(F25,'[1]N RANGA RAO'!$C$3:$D$157,2,FALSE)</f>
        <v>61</v>
      </c>
      <c r="I25" s="46">
        <f t="shared" si="0"/>
        <v>11</v>
      </c>
      <c r="J25" s="46">
        <f>VLOOKUP(F25,'[1]N RANGA RAO'!$C$3:$G$154,5,FALSE)</f>
        <v>0</v>
      </c>
      <c r="K25" s="46">
        <v>30</v>
      </c>
      <c r="L25" s="46">
        <f t="shared" si="1"/>
        <v>712</v>
      </c>
      <c r="M25" s="45" t="s">
        <v>95</v>
      </c>
    </row>
    <row r="26" spans="1:13" s="31" customFormat="1" ht="15" customHeight="1">
      <c r="A26" s="66" t="s">
        <v>96</v>
      </c>
      <c r="B26" s="67"/>
      <c r="C26" s="67"/>
      <c r="D26" s="67"/>
      <c r="E26" s="67"/>
      <c r="F26" s="67"/>
      <c r="G26" s="67"/>
      <c r="H26" s="67"/>
      <c r="I26" s="67"/>
      <c r="J26" s="67"/>
      <c r="K26" s="68"/>
      <c r="L26" s="56">
        <f>SUM(L9:L25)</f>
        <v>28271</v>
      </c>
      <c r="M26" s="58"/>
    </row>
    <row r="27" spans="1:13" s="31" customFormat="1" ht="15" customHeight="1">
      <c r="A27" s="59"/>
      <c r="B27" s="60"/>
      <c r="C27" s="60"/>
      <c r="D27" s="60"/>
      <c r="E27" s="60"/>
      <c r="F27" s="61"/>
      <c r="G27" s="51">
        <f>SUM(G9:G25)</f>
        <v>469</v>
      </c>
      <c r="H27" s="62"/>
      <c r="I27" s="62"/>
      <c r="J27" s="62"/>
      <c r="K27" s="62"/>
      <c r="L27" s="62"/>
      <c r="M27" s="60"/>
    </row>
    <row r="28" spans="1:13" s="39" customFormat="1" ht="33" customHeight="1">
      <c r="A28" s="63" t="s">
        <v>28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5"/>
    </row>
    <row r="29" spans="1:13" s="39" customFormat="1" ht="1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13" s="39" customFormat="1" ht="15" customHeight="1">
      <c r="A30" s="40"/>
      <c r="B30" s="40"/>
      <c r="C30" s="40"/>
      <c r="D30" s="40"/>
      <c r="E30" s="40"/>
      <c r="F30" s="40"/>
      <c r="G30" s="47"/>
      <c r="H30" s="40"/>
      <c r="I30" s="40"/>
      <c r="J30" s="40"/>
      <c r="K30" s="40"/>
      <c r="L30" s="40"/>
    </row>
    <row r="31" spans="1:13" s="24" customFormat="1" ht="15" customHeight="1">
      <c r="A31" s="26" t="s">
        <v>22</v>
      </c>
      <c r="B31" s="37"/>
      <c r="C31" s="38"/>
      <c r="D31" s="38"/>
      <c r="E31" s="38"/>
      <c r="F31" s="33"/>
      <c r="G31" s="28"/>
      <c r="I31" s="30"/>
      <c r="J31" s="30"/>
      <c r="K31" s="30"/>
    </row>
    <row r="32" spans="1:13" s="24" customFormat="1" ht="15" customHeight="1">
      <c r="A32" s="26"/>
      <c r="B32" s="37"/>
      <c r="C32" s="38"/>
      <c r="D32" s="38"/>
      <c r="E32" s="38"/>
      <c r="F32" s="33"/>
      <c r="G32" s="28"/>
      <c r="I32" s="30"/>
      <c r="J32" s="30"/>
      <c r="K32" s="30"/>
    </row>
    <row r="33" spans="1:11" s="24" customFormat="1" ht="15" customHeight="1">
      <c r="A33" s="26"/>
      <c r="B33" s="37"/>
      <c r="C33" s="38"/>
      <c r="D33" s="38"/>
      <c r="E33" s="38"/>
      <c r="F33" s="33"/>
      <c r="G33" s="28"/>
      <c r="H33" s="30"/>
      <c r="I33" s="30"/>
      <c r="J33" s="30"/>
      <c r="K33" s="30"/>
    </row>
    <row r="34" spans="1:11" s="24" customFormat="1" ht="15" customHeight="1">
      <c r="A34" s="26" t="s">
        <v>3</v>
      </c>
      <c r="B34" s="37"/>
      <c r="C34" s="38"/>
      <c r="D34" s="38"/>
      <c r="E34" s="38"/>
      <c r="F34" s="33"/>
      <c r="G34" s="28"/>
      <c r="H34" s="30"/>
      <c r="I34" s="30"/>
      <c r="J34" s="30"/>
      <c r="K34" s="30"/>
    </row>
    <row r="35" spans="1:11" s="24" customFormat="1" ht="15" customHeight="1">
      <c r="A35" s="25"/>
      <c r="B35" s="37"/>
      <c r="C35" s="38"/>
      <c r="D35" s="38"/>
      <c r="E35" s="38"/>
      <c r="F35" s="33"/>
      <c r="G35" s="28"/>
      <c r="H35" s="30"/>
      <c r="I35" s="30"/>
      <c r="K35" s="30"/>
    </row>
    <row r="36" spans="1:11" s="24" customFormat="1" ht="15" customHeight="1">
      <c r="A36" s="25"/>
      <c r="B36" s="37"/>
      <c r="C36" s="38"/>
      <c r="D36" s="38"/>
      <c r="E36" s="38"/>
      <c r="F36" s="33"/>
      <c r="G36" s="28"/>
      <c r="H36" s="19"/>
      <c r="I36" s="19"/>
      <c r="J36" s="30"/>
      <c r="K36" s="19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</sheetData>
  <sortState ref="B8:L81">
    <sortCondition ref="B8:B81"/>
    <sortCondition ref="C8:C81"/>
  </sortState>
  <mergeCells count="2">
    <mergeCell ref="A28:L28"/>
    <mergeCell ref="A26:K26"/>
  </mergeCells>
  <conditionalFormatting sqref="C27 C9:C25">
    <cfRule type="duplicateValues" dxfId="5" priority="1"/>
  </conditionalFormatting>
  <conditionalFormatting sqref="C21:C27">
    <cfRule type="duplicateValues" dxfId="4" priority="104"/>
  </conditionalFormatting>
  <conditionalFormatting sqref="C8:C27">
    <cfRule type="duplicateValues" dxfId="3" priority="109"/>
    <cfRule type="duplicateValues" dxfId="2" priority="110"/>
  </conditionalFormatting>
  <conditionalFormatting sqref="C8:C27">
    <cfRule type="duplicateValues" dxfId="1" priority="111"/>
  </conditionalFormatting>
  <conditionalFormatting sqref="C8:C27">
    <cfRule type="duplicateValues" dxfId="0" priority="112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28:A30"/>
  </dataValidations>
  <printOptions horizontalCentered="1"/>
  <pageMargins left="0.15748031496062992" right="3.937007874015748E-2" top="1.5748031496062993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2025-04-07T07:36:04Z</cp:lastPrinted>
  <dcterms:created xsi:type="dcterms:W3CDTF">2010-04-08T11:28:01Z</dcterms:created>
  <dcterms:modified xsi:type="dcterms:W3CDTF">2025-04-07T07:41:42Z</dcterms:modified>
</cp:coreProperties>
</file>