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  <externalReference r:id="rId3"/>
  </externalReferences>
  <definedNames>
    <definedName name="_xlnm._FilterDatabase" localSheetId="0" hidden="1">Consignment!$G$1:$G$17</definedName>
  </definedNames>
  <calcPr calcId="124519"/>
</workbook>
</file>

<file path=xl/calcChain.xml><?xml version="1.0" encoding="utf-8"?>
<calcChain xmlns="http://schemas.openxmlformats.org/spreadsheetml/2006/main">
  <c r="M14" i="1"/>
  <c r="M5"/>
  <c r="M6"/>
  <c r="M7"/>
  <c r="M8"/>
  <c r="M9"/>
  <c r="M10"/>
  <c r="M11"/>
  <c r="M12"/>
  <c r="M13"/>
  <c r="M4"/>
  <c r="J5"/>
  <c r="K5"/>
  <c r="J6"/>
  <c r="K6"/>
  <c r="J7"/>
  <c r="K7"/>
  <c r="J8"/>
  <c r="K8"/>
  <c r="J9"/>
  <c r="K9"/>
  <c r="J10"/>
  <c r="K10"/>
  <c r="J11"/>
  <c r="K11"/>
  <c r="J12"/>
  <c r="K12"/>
  <c r="J13"/>
  <c r="K13"/>
  <c r="K4"/>
  <c r="I13"/>
  <c r="I11"/>
  <c r="I5"/>
  <c r="J4"/>
  <c r="I12"/>
  <c r="I10"/>
  <c r="I9"/>
  <c r="I7"/>
  <c r="I6"/>
  <c r="I4"/>
</calcChain>
</file>

<file path=xl/sharedStrings.xml><?xml version="1.0" encoding="utf-8"?>
<sst xmlns="http://schemas.openxmlformats.org/spreadsheetml/2006/main" count="80" uniqueCount="49">
  <si>
    <t>20/5/2025</t>
  </si>
  <si>
    <t>19</t>
  </si>
  <si>
    <t>01/5/2025</t>
  </si>
  <si>
    <t>15</t>
  </si>
  <si>
    <t>03/5/2025</t>
  </si>
  <si>
    <t>16</t>
  </si>
  <si>
    <t>16/5/2025</t>
  </si>
  <si>
    <t>18</t>
  </si>
  <si>
    <t>28/5/2025</t>
  </si>
  <si>
    <t>21</t>
  </si>
  <si>
    <t>26/5/2025</t>
  </si>
  <si>
    <t>20</t>
  </si>
  <si>
    <t>29/5/2025</t>
  </si>
  <si>
    <t>22</t>
  </si>
  <si>
    <t>SL</t>
  </si>
  <si>
    <t>DATE</t>
  </si>
  <si>
    <t>LR NO</t>
  </si>
  <si>
    <t>INV NO</t>
  </si>
  <si>
    <t>FROM</t>
  </si>
  <si>
    <t>CASE</t>
  </si>
  <si>
    <t>TO</t>
  </si>
  <si>
    <t>DO/03024</t>
  </si>
  <si>
    <t>MA/01079</t>
  </si>
  <si>
    <t>MA/01160</t>
  </si>
  <si>
    <t>MA/01618</t>
  </si>
  <si>
    <t>MA/01927</t>
  </si>
  <si>
    <t>MA/01960</t>
  </si>
  <si>
    <t>MA/02005</t>
  </si>
  <si>
    <t>PURI</t>
  </si>
  <si>
    <t>ANGUL</t>
  </si>
  <si>
    <t>BALASORE</t>
  </si>
  <si>
    <t>BHADRAK</t>
  </si>
  <si>
    <t>BOLANGIR</t>
  </si>
  <si>
    <t>CTC</t>
  </si>
  <si>
    <t>MIRROR</t>
  </si>
  <si>
    <t>COSMETICS</t>
  </si>
  <si>
    <t>PRODUCT</t>
  </si>
  <si>
    <t>RATE</t>
  </si>
  <si>
    <t>HML</t>
  </si>
  <si>
    <t>DD.CH</t>
  </si>
  <si>
    <t>LR CH</t>
  </si>
  <si>
    <t>AMOUNT</t>
  </si>
  <si>
    <t>Invoice
PRAGATI LOGISTICS,SAMANTA SAHI KHUNTIA LANE,8984191006
GST :21AGHPB9356M1Z9</t>
  </si>
  <si>
    <t xml:space="preserve">TO, 
RUDRA AGENCY
Address:KHATA NO-1669 SAMANTA SAHI BUXI BAZAR 753001,9438049013
GST No:21ALAPA5991K1Z9
</t>
  </si>
  <si>
    <t>GST to be paid by Consignor under Reverse Charge Mechanism (RCM) as per GST</t>
  </si>
  <si>
    <t>Thanking you for your business.
PRAGATI LOGISTICS</t>
  </si>
  <si>
    <t>Declaration � Kindly verify and confirm before 20/06/2025</t>
  </si>
  <si>
    <t>Bill Date: 31/05/2025
Bill NO : 6618
TotalAmount: 2085.00</t>
  </si>
  <si>
    <t>(RUPEES TWO THOUSAND EIGHTY FIVE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</si>
</sst>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6</xdr:col>
      <xdr:colOff>561975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66675"/>
          <a:ext cx="359092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RUDRA%20AGENCY%20(COSMETICS)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RUDRA%20AGENCY%20(MIRRO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16">
          <cell r="C16" t="str">
            <v>ANGUL</v>
          </cell>
          <cell r="D16">
            <v>70</v>
          </cell>
        </row>
        <row r="17">
          <cell r="C17" t="str">
            <v>BALASORE</v>
          </cell>
          <cell r="D17">
            <v>70</v>
          </cell>
        </row>
        <row r="18">
          <cell r="C18" t="str">
            <v>BALIKUDA</v>
          </cell>
          <cell r="D18">
            <v>80</v>
          </cell>
        </row>
        <row r="19">
          <cell r="C19" t="str">
            <v>BANAMALIPUR</v>
          </cell>
          <cell r="D19">
            <v>75</v>
          </cell>
        </row>
        <row r="20">
          <cell r="C20" t="str">
            <v>BARABATI</v>
          </cell>
          <cell r="D20">
            <v>55</v>
          </cell>
        </row>
        <row r="21">
          <cell r="C21" t="str">
            <v>BARAGARH</v>
          </cell>
          <cell r="D21">
            <v>80</v>
          </cell>
        </row>
        <row r="22">
          <cell r="C22" t="str">
            <v>BARIPADA</v>
          </cell>
          <cell r="D22">
            <v>80</v>
          </cell>
        </row>
        <row r="23">
          <cell r="C23" t="str">
            <v>BERHAMPUR</v>
          </cell>
          <cell r="D23">
            <v>65</v>
          </cell>
        </row>
        <row r="24">
          <cell r="C24" t="str">
            <v>BHADRAK</v>
          </cell>
          <cell r="D24">
            <v>65</v>
          </cell>
        </row>
        <row r="25">
          <cell r="C25" t="str">
            <v>BHAWANIPATNA</v>
          </cell>
          <cell r="D25">
            <v>95</v>
          </cell>
        </row>
        <row r="26">
          <cell r="C26" t="str">
            <v>BHUBANESWAR</v>
          </cell>
          <cell r="D26">
            <v>65</v>
          </cell>
        </row>
        <row r="27">
          <cell r="C27" t="str">
            <v>BOLANGIR</v>
          </cell>
          <cell r="D27">
            <v>95</v>
          </cell>
        </row>
        <row r="28">
          <cell r="C28" t="str">
            <v>CHANDIKHOL</v>
          </cell>
          <cell r="D28">
            <v>50</v>
          </cell>
        </row>
        <row r="29">
          <cell r="C29" t="str">
            <v>CHHACHUNIA</v>
          </cell>
          <cell r="D29">
            <v>70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4">
          <cell r="C14" t="str">
            <v>ANGUL</v>
          </cell>
          <cell r="D14">
            <v>150</v>
          </cell>
        </row>
        <row r="15">
          <cell r="C15" t="str">
            <v>ASURALI</v>
          </cell>
          <cell r="D15">
            <v>180</v>
          </cell>
        </row>
        <row r="16">
          <cell r="C16" t="str">
            <v>BALASORE</v>
          </cell>
          <cell r="D16">
            <v>160</v>
          </cell>
        </row>
        <row r="17">
          <cell r="C17" t="str">
            <v>BALICHANDRAPUR</v>
          </cell>
          <cell r="D17">
            <v>130</v>
          </cell>
        </row>
        <row r="18">
          <cell r="C18" t="str">
            <v>BANAMALIPUR</v>
          </cell>
          <cell r="D18">
            <v>130</v>
          </cell>
        </row>
        <row r="19">
          <cell r="C19" t="str">
            <v>BARABATI</v>
          </cell>
          <cell r="D19">
            <v>130</v>
          </cell>
        </row>
        <row r="20">
          <cell r="C20" t="str">
            <v>BARAGARH</v>
          </cell>
          <cell r="D20">
            <v>200</v>
          </cell>
        </row>
        <row r="21">
          <cell r="C21" t="str">
            <v>BARI</v>
          </cell>
          <cell r="D21">
            <v>130</v>
          </cell>
        </row>
        <row r="22">
          <cell r="C22" t="str">
            <v>BARIPADA</v>
          </cell>
          <cell r="D22">
            <v>160</v>
          </cell>
        </row>
        <row r="23">
          <cell r="C23" t="str">
            <v>BERHAMPUR</v>
          </cell>
          <cell r="D23">
            <v>160</v>
          </cell>
        </row>
        <row r="24">
          <cell r="C24" t="str">
            <v>BHADRAK</v>
          </cell>
          <cell r="D24">
            <v>150</v>
          </cell>
        </row>
        <row r="25">
          <cell r="C25" t="str">
            <v>BHAWANIPATNA</v>
          </cell>
          <cell r="D25">
            <v>210</v>
          </cell>
        </row>
        <row r="26">
          <cell r="C26" t="str">
            <v>BHUBANESWAR</v>
          </cell>
          <cell r="D26">
            <v>120</v>
          </cell>
        </row>
        <row r="27">
          <cell r="C27" t="str">
            <v>BOLANGIR</v>
          </cell>
          <cell r="D27">
            <v>200</v>
          </cell>
        </row>
        <row r="28">
          <cell r="C28" t="str">
            <v>CHANDIKHOL</v>
          </cell>
          <cell r="D28">
            <v>120</v>
          </cell>
        </row>
        <row r="29">
          <cell r="C29" t="str">
            <v>CHHACHUNIA</v>
          </cell>
          <cell r="D29">
            <v>120</v>
          </cell>
        </row>
        <row r="30">
          <cell r="C30" t="str">
            <v>DEOGARH</v>
          </cell>
          <cell r="D30">
            <v>240</v>
          </cell>
        </row>
        <row r="31">
          <cell r="C31" t="str">
            <v>DHANUPALI</v>
          </cell>
          <cell r="D31">
            <v>190</v>
          </cell>
        </row>
        <row r="32">
          <cell r="C32" t="str">
            <v>DHENKANAL</v>
          </cell>
          <cell r="D32">
            <v>120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selection activeCell="P5" sqref="P5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11" bestFit="1" customWidth="1"/>
    <col min="8" max="8" width="5.42578125" bestFit="1" customWidth="1"/>
    <col min="9" max="9" width="6.5703125" bestFit="1" customWidth="1"/>
    <col min="10" max="10" width="5" bestFit="1" customWidth="1"/>
    <col min="11" max="11" width="6.5703125" bestFit="1" customWidth="1"/>
    <col min="12" max="12" width="5.85546875" bestFit="1" customWidth="1"/>
    <col min="13" max="13" width="9.42578125" bestFit="1" customWidth="1"/>
    <col min="14" max="14" width="10.7109375" customWidth="1"/>
  </cols>
  <sheetData>
    <row r="1" spans="1:13" s="7" customFormat="1" ht="90" customHeight="1">
      <c r="A1" s="12"/>
      <c r="B1" s="12"/>
      <c r="C1" s="12"/>
      <c r="D1" s="12"/>
      <c r="E1" s="12"/>
      <c r="F1" s="12"/>
      <c r="G1" s="12"/>
      <c r="H1" s="14" t="s">
        <v>42</v>
      </c>
      <c r="I1" s="15"/>
      <c r="J1" s="15"/>
      <c r="K1" s="15"/>
      <c r="L1" s="15"/>
      <c r="M1" s="16"/>
    </row>
    <row r="2" spans="1:13" s="7" customFormat="1" ht="84" customHeight="1">
      <c r="A2" s="12" t="s">
        <v>43</v>
      </c>
      <c r="B2" s="12"/>
      <c r="C2" s="12"/>
      <c r="D2" s="12"/>
      <c r="E2" s="12"/>
      <c r="F2" s="12"/>
      <c r="G2" s="12"/>
      <c r="H2" s="14" t="s">
        <v>47</v>
      </c>
      <c r="I2" s="15"/>
      <c r="J2" s="15"/>
      <c r="K2" s="15"/>
      <c r="L2" s="15"/>
      <c r="M2" s="16"/>
    </row>
    <row r="3" spans="1:13" s="6" customFormat="1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20</v>
      </c>
      <c r="G3" s="3" t="s">
        <v>36</v>
      </c>
      <c r="H3" s="2" t="s">
        <v>19</v>
      </c>
      <c r="I3" s="4" t="s">
        <v>37</v>
      </c>
      <c r="J3" s="4" t="s">
        <v>38</v>
      </c>
      <c r="K3" s="4" t="s">
        <v>39</v>
      </c>
      <c r="L3" s="4" t="s">
        <v>40</v>
      </c>
      <c r="M3" s="5" t="s">
        <v>41</v>
      </c>
    </row>
    <row r="4" spans="1:13">
      <c r="A4" s="1">
        <v>1</v>
      </c>
      <c r="B4" s="1" t="s">
        <v>2</v>
      </c>
      <c r="C4" s="1" t="s">
        <v>22</v>
      </c>
      <c r="D4" s="1" t="s">
        <v>3</v>
      </c>
      <c r="E4" s="1" t="s">
        <v>33</v>
      </c>
      <c r="F4" s="1" t="s">
        <v>29</v>
      </c>
      <c r="G4" s="1" t="s">
        <v>35</v>
      </c>
      <c r="H4" s="1">
        <v>2</v>
      </c>
      <c r="I4" s="11">
        <f>VLOOKUP(F4,[1]Sheet1!$C$16:$D$29,2,FALSE)</f>
        <v>70</v>
      </c>
      <c r="J4" s="11">
        <f>H4*2</f>
        <v>4</v>
      </c>
      <c r="K4" s="11">
        <f>H4*8</f>
        <v>16</v>
      </c>
      <c r="L4" s="11">
        <v>30</v>
      </c>
      <c r="M4" s="11">
        <f>H4*I4+J4+K4+L4</f>
        <v>190</v>
      </c>
    </row>
    <row r="5" spans="1:13">
      <c r="A5" s="1">
        <v>2</v>
      </c>
      <c r="B5" s="1" t="s">
        <v>2</v>
      </c>
      <c r="C5" s="1" t="s">
        <v>22</v>
      </c>
      <c r="D5" s="1" t="s">
        <v>3</v>
      </c>
      <c r="E5" s="1" t="s">
        <v>33</v>
      </c>
      <c r="F5" s="1" t="s">
        <v>29</v>
      </c>
      <c r="G5" s="1" t="s">
        <v>34</v>
      </c>
      <c r="H5" s="1">
        <v>2</v>
      </c>
      <c r="I5" s="11">
        <f>VLOOKUP(F5,[2]Sheet1!$C$14:$D$32,2,FALSE)</f>
        <v>150</v>
      </c>
      <c r="J5" s="11">
        <f t="shared" ref="J5:J13" si="0">H5*2</f>
        <v>4</v>
      </c>
      <c r="K5" s="11">
        <f t="shared" ref="K5:K13" si="1">H5*8</f>
        <v>16</v>
      </c>
      <c r="L5" s="11"/>
      <c r="M5" s="11">
        <f t="shared" ref="M5:M13" si="2">H5*I5+J5+K5+L5</f>
        <v>320</v>
      </c>
    </row>
    <row r="6" spans="1:13">
      <c r="A6" s="1">
        <v>3</v>
      </c>
      <c r="B6" s="1" t="s">
        <v>4</v>
      </c>
      <c r="C6" s="1" t="s">
        <v>23</v>
      </c>
      <c r="D6" s="1" t="s">
        <v>5</v>
      </c>
      <c r="E6" s="1" t="s">
        <v>33</v>
      </c>
      <c r="F6" s="1" t="s">
        <v>30</v>
      </c>
      <c r="G6" s="1" t="s">
        <v>35</v>
      </c>
      <c r="H6" s="1">
        <v>2</v>
      </c>
      <c r="I6" s="11">
        <f>VLOOKUP(F6,[1]Sheet1!$C$16:$D$29,2,FALSE)</f>
        <v>70</v>
      </c>
      <c r="J6" s="11">
        <f t="shared" si="0"/>
        <v>4</v>
      </c>
      <c r="K6" s="11">
        <f t="shared" si="1"/>
        <v>16</v>
      </c>
      <c r="L6" s="11">
        <v>30</v>
      </c>
      <c r="M6" s="11">
        <f t="shared" si="2"/>
        <v>190</v>
      </c>
    </row>
    <row r="7" spans="1:13">
      <c r="A7" s="1">
        <v>4</v>
      </c>
      <c r="B7" s="1" t="s">
        <v>6</v>
      </c>
      <c r="C7" s="1" t="s">
        <v>24</v>
      </c>
      <c r="D7" s="1" t="s">
        <v>7</v>
      </c>
      <c r="E7" s="1" t="s">
        <v>33</v>
      </c>
      <c r="F7" s="1" t="s">
        <v>30</v>
      </c>
      <c r="G7" s="1" t="s">
        <v>35</v>
      </c>
      <c r="H7" s="1">
        <v>2</v>
      </c>
      <c r="I7" s="11">
        <f>VLOOKUP(F7,[1]Sheet1!$C$16:$D$29,2,FALSE)</f>
        <v>70</v>
      </c>
      <c r="J7" s="11">
        <f t="shared" si="0"/>
        <v>4</v>
      </c>
      <c r="K7" s="11">
        <f t="shared" si="1"/>
        <v>16</v>
      </c>
      <c r="L7" s="11">
        <v>30</v>
      </c>
      <c r="M7" s="11">
        <f t="shared" si="2"/>
        <v>190</v>
      </c>
    </row>
    <row r="8" spans="1:13">
      <c r="A8" s="1">
        <v>5</v>
      </c>
      <c r="B8" s="1" t="s">
        <v>0</v>
      </c>
      <c r="C8" s="1" t="s">
        <v>21</v>
      </c>
      <c r="D8" s="1" t="s">
        <v>1</v>
      </c>
      <c r="E8" s="1" t="s">
        <v>33</v>
      </c>
      <c r="F8" s="1" t="s">
        <v>28</v>
      </c>
      <c r="G8" s="1" t="s">
        <v>34</v>
      </c>
      <c r="H8" s="1">
        <v>2</v>
      </c>
      <c r="I8" s="11">
        <v>120</v>
      </c>
      <c r="J8" s="11">
        <f t="shared" si="0"/>
        <v>4</v>
      </c>
      <c r="K8" s="11">
        <f t="shared" si="1"/>
        <v>16</v>
      </c>
      <c r="L8" s="11">
        <v>30</v>
      </c>
      <c r="M8" s="11">
        <f t="shared" si="2"/>
        <v>290</v>
      </c>
    </row>
    <row r="9" spans="1:13">
      <c r="A9" s="1">
        <v>6</v>
      </c>
      <c r="B9" s="1" t="s">
        <v>10</v>
      </c>
      <c r="C9" s="1" t="s">
        <v>26</v>
      </c>
      <c r="D9" s="1" t="s">
        <v>11</v>
      </c>
      <c r="E9" s="1" t="s">
        <v>33</v>
      </c>
      <c r="F9" s="1" t="s">
        <v>30</v>
      </c>
      <c r="G9" s="1" t="s">
        <v>35</v>
      </c>
      <c r="H9" s="1">
        <v>2</v>
      </c>
      <c r="I9" s="11">
        <f>VLOOKUP(F9,[1]Sheet1!$C$16:$D$29,2,FALSE)</f>
        <v>70</v>
      </c>
      <c r="J9" s="11">
        <f t="shared" si="0"/>
        <v>4</v>
      </c>
      <c r="K9" s="11">
        <f t="shared" si="1"/>
        <v>16</v>
      </c>
      <c r="L9" s="11">
        <v>30</v>
      </c>
      <c r="M9" s="11">
        <f t="shared" si="2"/>
        <v>190</v>
      </c>
    </row>
    <row r="10" spans="1:13">
      <c r="A10" s="1">
        <v>7</v>
      </c>
      <c r="B10" s="1" t="s">
        <v>8</v>
      </c>
      <c r="C10" s="1" t="s">
        <v>25</v>
      </c>
      <c r="D10" s="1" t="s">
        <v>9</v>
      </c>
      <c r="E10" s="1" t="s">
        <v>33</v>
      </c>
      <c r="F10" s="1" t="s">
        <v>31</v>
      </c>
      <c r="G10" s="1" t="s">
        <v>35</v>
      </c>
      <c r="H10" s="1">
        <v>1</v>
      </c>
      <c r="I10" s="11">
        <f>VLOOKUP(F10,[1]Sheet1!$C$16:$D$29,2,FALSE)</f>
        <v>65</v>
      </c>
      <c r="J10" s="11">
        <f t="shared" si="0"/>
        <v>2</v>
      </c>
      <c r="K10" s="11">
        <f t="shared" si="1"/>
        <v>8</v>
      </c>
      <c r="L10" s="11">
        <v>30</v>
      </c>
      <c r="M10" s="11">
        <f t="shared" si="2"/>
        <v>105</v>
      </c>
    </row>
    <row r="11" spans="1:13">
      <c r="A11" s="1">
        <v>8</v>
      </c>
      <c r="B11" s="1" t="s">
        <v>8</v>
      </c>
      <c r="C11" s="1" t="s">
        <v>25</v>
      </c>
      <c r="D11" s="1" t="s">
        <v>9</v>
      </c>
      <c r="E11" s="1" t="s">
        <v>33</v>
      </c>
      <c r="F11" s="1" t="s">
        <v>31</v>
      </c>
      <c r="G11" s="1" t="s">
        <v>34</v>
      </c>
      <c r="H11" s="1">
        <v>1</v>
      </c>
      <c r="I11" s="11">
        <f>VLOOKUP(F11,[2]Sheet1!$C$14:$D$32,2,FALSE)</f>
        <v>150</v>
      </c>
      <c r="J11" s="11">
        <f t="shared" si="0"/>
        <v>2</v>
      </c>
      <c r="K11" s="11">
        <f t="shared" si="1"/>
        <v>8</v>
      </c>
      <c r="L11" s="11"/>
      <c r="M11" s="11">
        <f t="shared" si="2"/>
        <v>160</v>
      </c>
    </row>
    <row r="12" spans="1:13">
      <c r="A12" s="1">
        <v>9</v>
      </c>
      <c r="B12" s="1" t="s">
        <v>12</v>
      </c>
      <c r="C12" s="1" t="s">
        <v>27</v>
      </c>
      <c r="D12" s="1" t="s">
        <v>13</v>
      </c>
      <c r="E12" s="1" t="s">
        <v>33</v>
      </c>
      <c r="F12" s="1" t="s">
        <v>32</v>
      </c>
      <c r="G12" s="1" t="s">
        <v>35</v>
      </c>
      <c r="H12" s="1">
        <v>2</v>
      </c>
      <c r="I12" s="11">
        <f>VLOOKUP(F12,[1]Sheet1!$C$16:$D$29,2,FALSE)</f>
        <v>95</v>
      </c>
      <c r="J12" s="11">
        <f t="shared" si="0"/>
        <v>4</v>
      </c>
      <c r="K12" s="11">
        <f t="shared" si="1"/>
        <v>16</v>
      </c>
      <c r="L12" s="11">
        <v>30</v>
      </c>
      <c r="M12" s="11">
        <f t="shared" si="2"/>
        <v>240</v>
      </c>
    </row>
    <row r="13" spans="1:13">
      <c r="A13" s="1">
        <v>10</v>
      </c>
      <c r="B13" s="1" t="s">
        <v>12</v>
      </c>
      <c r="C13" s="1" t="s">
        <v>27</v>
      </c>
      <c r="D13" s="1" t="s">
        <v>13</v>
      </c>
      <c r="E13" s="1" t="s">
        <v>33</v>
      </c>
      <c r="F13" s="1" t="s">
        <v>32</v>
      </c>
      <c r="G13" s="1" t="s">
        <v>34</v>
      </c>
      <c r="H13" s="1">
        <v>1</v>
      </c>
      <c r="I13" s="11">
        <f>VLOOKUP(F13,[2]Sheet1!$C$14:$D$32,2,FALSE)</f>
        <v>200</v>
      </c>
      <c r="J13" s="11">
        <f t="shared" si="0"/>
        <v>2</v>
      </c>
      <c r="K13" s="11">
        <f t="shared" si="1"/>
        <v>8</v>
      </c>
      <c r="L13" s="11"/>
      <c r="M13" s="11">
        <f t="shared" si="2"/>
        <v>210</v>
      </c>
    </row>
    <row r="14" spans="1:13" s="7" customFormat="1">
      <c r="A14" s="17" t="s">
        <v>48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9"/>
      <c r="M14" s="8">
        <f>ROUND(SUM(M4:M13),0)</f>
        <v>2085</v>
      </c>
    </row>
    <row r="15" spans="1:13" s="10" customFormat="1">
      <c r="A15" s="12" t="s">
        <v>44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9"/>
    </row>
    <row r="16" spans="1:13" s="10" customFormat="1">
      <c r="A16" s="12" t="s">
        <v>46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9"/>
    </row>
    <row r="17" spans="1:13" s="10" customFormat="1" ht="30" customHeight="1">
      <c r="A17" s="13" t="s">
        <v>45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</row>
  </sheetData>
  <sortState ref="B2:G12">
    <sortCondition ref="B2:B12"/>
  </sortState>
  <mergeCells count="8">
    <mergeCell ref="A16:L16"/>
    <mergeCell ref="A17:L17"/>
    <mergeCell ref="A1:G1"/>
    <mergeCell ref="H1:M1"/>
    <mergeCell ref="A2:G2"/>
    <mergeCell ref="H2:M2"/>
    <mergeCell ref="A14:L14"/>
    <mergeCell ref="A15:L15"/>
  </mergeCells>
  <pageMargins left="0.32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2025-06-19T11:03:55Z</cp:lastPrinted>
  <dcterms:created xsi:type="dcterms:W3CDTF">2025-06-17T13:07:38Z</dcterms:created>
  <dcterms:modified xsi:type="dcterms:W3CDTF">2025-06-19T11:03:57Z</dcterms:modified>
</cp:coreProperties>
</file>