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K5" s="1"/>
  <c r="I6"/>
  <c r="K6" s="1"/>
  <c r="I7"/>
  <c r="K7" s="1"/>
  <c r="I8"/>
  <c r="K8" s="1"/>
  <c r="I9"/>
  <c r="K9" s="1"/>
  <c r="I4"/>
  <c r="K4" s="1"/>
  <c r="K10" l="1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<sst xmlns="http://schemas.openxmlformats.org/spreadsheetml/2006/main" count="47" uniqueCount="40">
  <si>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</si>
  <si>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16/1/2025</t>
  </si>
  <si>
    <t>9507</t>
  </si>
  <si>
    <t>15/1/2025</t>
  </si>
  <si>
    <t>9503</t>
  </si>
  <si>
    <t>19/1/2025</t>
  </si>
  <si>
    <t>9526</t>
  </si>
  <si>
    <t>28/1/2025</t>
  </si>
  <si>
    <t>9568</t>
  </si>
  <si>
    <t>31/1/2025</t>
  </si>
  <si>
    <t>9620</t>
  </si>
  <si>
    <t>29/1/2025</t>
  </si>
  <si>
    <t>9580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</si>
  <si>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</si>
  <si>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</si>
  <si>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</si>
  <si>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</si>
  <si>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</si>
  <si>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</si>
  <si>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</si>
  <si>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</si>
  <si>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</si>
  <si>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</si>
  <si>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</si>
  <si>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</si>
  <si>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</si>
  <si>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MANGALPUR</t>
  </si>
  <si>
    <t>JALESWAR</t>
  </si>
  <si>
    <t>KUAKHIA</t>
  </si>
  <si>
    <t>DEULIHAT</t>
  </si>
  <si>
    <t>CTC</t>
  </si>
  <si>
    <t>PL/JA/23313</t>
  </si>
  <si>
    <t>PL/JA/23403</t>
  </si>
  <si>
    <t>PL/JA/23564</t>
  </si>
  <si>
    <t>PL/JA/24309</t>
  </si>
  <si>
    <t>PL/JA/24628</t>
  </si>
  <si>
    <t>PL/JA/24630</t>
  </si>
  <si>
    <t xml:space="preserve">PI INDUSTRIES LIMITED
Address:M/s. Shree Shyam Campus Khata no. 349/536, Plot no. 52,CUTTACK-754200 ODISHA,9437567620
GST No:21AABCP2183M1ZH
</t>
  </si>
  <si>
    <t>(RUPEES TWO THOUSAND THREE HUNDRED THIRTY SEVEN ONLY)</t>
  </si>
  <si>
    <t xml:space="preserve">Bill Date:31/01/2025
Bill NO : 33801
Total Amount:2037.00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</si>
</sst>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7</xdr:col>
      <xdr:colOff>400050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23825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Q15" sqref="Q15:Q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7109375" style="2" customWidth="1"/>
    <col min="10" max="10" width="7.425781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72.75" customHeight="1">
      <c r="A2" s="16" t="s">
        <v>37</v>
      </c>
      <c r="B2" s="17"/>
      <c r="C2" s="17"/>
      <c r="D2" s="17"/>
      <c r="E2" s="17"/>
      <c r="F2" s="17"/>
      <c r="G2" s="17"/>
      <c r="H2" s="18"/>
      <c r="I2" s="19" t="s">
        <v>39</v>
      </c>
      <c r="J2" s="19"/>
      <c r="K2" s="19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8" t="s">
        <v>23</v>
      </c>
      <c r="J3" s="8" t="s">
        <v>24</v>
      </c>
      <c r="K3" s="8" t="s">
        <v>25</v>
      </c>
    </row>
    <row r="4" spans="1:11">
      <c r="A4" s="4">
        <v>1</v>
      </c>
      <c r="B4" s="4" t="s">
        <v>3</v>
      </c>
      <c r="C4" s="4" t="s">
        <v>32</v>
      </c>
      <c r="D4" s="9" t="s">
        <v>30</v>
      </c>
      <c r="E4" s="4" t="s">
        <v>27</v>
      </c>
      <c r="F4" s="4" t="s">
        <v>4</v>
      </c>
      <c r="G4" s="4">
        <v>10</v>
      </c>
      <c r="H4" s="4">
        <v>82</v>
      </c>
      <c r="I4" s="6">
        <f>VLOOKUP(E4,'[1]BIOSTARDT INDIA'!$C$3:$E$326,3,FALSE)</f>
        <v>3.75</v>
      </c>
      <c r="J4" s="6">
        <v>20</v>
      </c>
      <c r="K4" s="6">
        <f>H4*I4+J4</f>
        <v>327.5</v>
      </c>
    </row>
    <row r="5" spans="1:11">
      <c r="A5" s="4">
        <v>2</v>
      </c>
      <c r="B5" s="4" t="s">
        <v>1</v>
      </c>
      <c r="C5" s="4" t="s">
        <v>31</v>
      </c>
      <c r="D5" s="9" t="s">
        <v>30</v>
      </c>
      <c r="E5" s="4" t="s">
        <v>26</v>
      </c>
      <c r="F5" s="4" t="s">
        <v>2</v>
      </c>
      <c r="G5" s="4">
        <v>19</v>
      </c>
      <c r="H5" s="4">
        <v>33</v>
      </c>
      <c r="I5" s="6">
        <f>VLOOKUP(E5,'[1]BIOSTARDT INDIA'!$C$3:$E$326,3,FALSE)</f>
        <v>3</v>
      </c>
      <c r="J5" s="6">
        <v>20</v>
      </c>
      <c r="K5" s="6">
        <f>50*I5+J5</f>
        <v>170</v>
      </c>
    </row>
    <row r="6" spans="1:11">
      <c r="A6" s="4">
        <v>3</v>
      </c>
      <c r="B6" s="4" t="s">
        <v>5</v>
      </c>
      <c r="C6" s="4" t="s">
        <v>33</v>
      </c>
      <c r="D6" s="9" t="s">
        <v>30</v>
      </c>
      <c r="E6" s="4" t="s">
        <v>28</v>
      </c>
      <c r="F6" s="4" t="s">
        <v>6</v>
      </c>
      <c r="G6" s="4">
        <v>18</v>
      </c>
      <c r="H6" s="4">
        <v>130</v>
      </c>
      <c r="I6" s="6">
        <f>VLOOKUP(E6,'[1]BIOSTARDT INDIA'!$C$3:$E$326,3,FALSE)</f>
        <v>3</v>
      </c>
      <c r="J6" s="6">
        <v>20</v>
      </c>
      <c r="K6" s="6">
        <f t="shared" ref="K6:K8" si="0">H6*I6+J6</f>
        <v>410</v>
      </c>
    </row>
    <row r="7" spans="1:11">
      <c r="A7" s="4">
        <v>4</v>
      </c>
      <c r="B7" s="4" t="s">
        <v>7</v>
      </c>
      <c r="C7" s="4" t="s">
        <v>34</v>
      </c>
      <c r="D7" s="9" t="s">
        <v>30</v>
      </c>
      <c r="E7" s="4" t="s">
        <v>28</v>
      </c>
      <c r="F7" s="4" t="s">
        <v>8</v>
      </c>
      <c r="G7" s="4">
        <v>9</v>
      </c>
      <c r="H7" s="4">
        <v>35</v>
      </c>
      <c r="I7" s="6">
        <f>VLOOKUP(E7,'[1]BIOSTARDT INDIA'!$C$3:$E$326,3,FALSE)</f>
        <v>3</v>
      </c>
      <c r="J7" s="6">
        <v>20</v>
      </c>
      <c r="K7" s="6">
        <f>50*I7+J7</f>
        <v>170</v>
      </c>
    </row>
    <row r="8" spans="1:11">
      <c r="A8" s="4">
        <v>5</v>
      </c>
      <c r="B8" s="4" t="s">
        <v>11</v>
      </c>
      <c r="C8" s="4" t="s">
        <v>36</v>
      </c>
      <c r="D8" s="9" t="s">
        <v>30</v>
      </c>
      <c r="E8" s="4" t="s">
        <v>29</v>
      </c>
      <c r="F8" s="4" t="s">
        <v>12</v>
      </c>
      <c r="G8" s="4">
        <v>30</v>
      </c>
      <c r="H8" s="4">
        <v>150</v>
      </c>
      <c r="I8" s="6">
        <f>VLOOKUP(E8,'[1]BIOSTARDT INDIA'!$C$3:$E$326,3,FALSE)</f>
        <v>4.88</v>
      </c>
      <c r="J8" s="6">
        <v>20</v>
      </c>
      <c r="K8" s="6">
        <f t="shared" si="0"/>
        <v>752</v>
      </c>
    </row>
    <row r="9" spans="1:11">
      <c r="A9" s="4">
        <v>6</v>
      </c>
      <c r="B9" s="4" t="s">
        <v>9</v>
      </c>
      <c r="C9" s="4" t="s">
        <v>35</v>
      </c>
      <c r="D9" s="9" t="s">
        <v>30</v>
      </c>
      <c r="E9" s="4" t="s">
        <v>27</v>
      </c>
      <c r="F9" s="4" t="s">
        <v>10</v>
      </c>
      <c r="G9" s="4">
        <v>6</v>
      </c>
      <c r="H9" s="4">
        <v>22</v>
      </c>
      <c r="I9" s="6">
        <f>VLOOKUP(E9,'[1]BIOSTARDT INDIA'!$C$3:$E$326,3,FALSE)</f>
        <v>3.75</v>
      </c>
      <c r="J9" s="6">
        <v>20</v>
      </c>
      <c r="K9" s="6">
        <f>50*I9+J9</f>
        <v>207.5</v>
      </c>
    </row>
    <row r="10" spans="1:11" s="3" customFormat="1">
      <c r="A10" s="10" t="s">
        <v>38</v>
      </c>
      <c r="B10" s="11"/>
      <c r="C10" s="11"/>
      <c r="D10" s="11"/>
      <c r="E10" s="11"/>
      <c r="F10" s="11"/>
      <c r="G10" s="11"/>
      <c r="H10" s="11"/>
      <c r="I10" s="12"/>
      <c r="J10" s="13"/>
      <c r="K10" s="7">
        <f>SUM(K4:K9)</f>
        <v>2037</v>
      </c>
    </row>
    <row r="11" spans="1:11" s="3" customFormat="1" ht="30" customHeight="1">
      <c r="A11" s="14" t="s">
        <v>14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</row>
    <row r="12" spans="1:11" s="3" customFormat="1" ht="30" customHeight="1">
      <c r="A12" s="14" t="s">
        <v>13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</row>
    <row r="13" spans="1:11" s="20" customFormat="1">
      <c r="G13" s="21">
        <f>SUM(G4:G9)</f>
        <v>92</v>
      </c>
      <c r="H13" s="21">
        <f>SUM(H4:H9)</f>
        <v>452</v>
      </c>
      <c r="I13" s="22"/>
      <c r="J13" s="22"/>
      <c r="K13" s="22"/>
    </row>
  </sheetData>
  <sortState ref="B4:K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3">
    <cfRule type="duplicateValues" dxfId="0" priority="1"/>
  </conditionalFormatting>
  <pageMargins left="0.54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2025-02-19T12:10:40Z</cp:lastPrinted>
  <dcterms:created xsi:type="dcterms:W3CDTF">2025-02-12T06:53:12Z</dcterms:created>
  <dcterms:modified xsi:type="dcterms:W3CDTF">2025-02-19T12:11:21Z</dcterms:modified>
</cp:coreProperties>
</file>