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L4"/>
  <c r="H17"/>
  <c r="G17"/>
  <c r="L8"/>
  <c r="J5"/>
  <c r="J6"/>
  <c r="J7"/>
  <c r="J9"/>
  <c r="J10"/>
  <c r="J11"/>
  <c r="J12"/>
  <c r="J13"/>
  <c r="J4"/>
  <c r="I5"/>
  <c r="L5" s="1"/>
  <c r="I6"/>
  <c r="L6" s="1"/>
  <c r="I7"/>
  <c r="L7" s="1"/>
  <c r="I9"/>
  <c r="L9" s="1"/>
  <c r="I10"/>
  <c r="L10" s="1"/>
  <c r="I11"/>
  <c r="L11" s="1"/>
  <c r="I12"/>
  <c r="L12" s="1"/>
  <c r="I13"/>
  <c r="L13" s="1"/>
  <c r="I4"/>
</calcChain>
</file>

<file path=xl/sharedStrings.xml><?xml version="1.0" encoding="utf-8"?>
<sst xmlns="http://schemas.openxmlformats.org/spreadsheetml/2006/main" count="68" uniqueCount="53">
  <si>
    <t>05/8/2025</t>
  </si>
  <si>
    <t>7054</t>
  </si>
  <si>
    <t>08/8/2025</t>
  </si>
  <si>
    <t>7082</t>
  </si>
  <si>
    <t>09/8/2025</t>
  </si>
  <si>
    <t>9439</t>
  </si>
  <si>
    <t>12/8/2025</t>
  </si>
  <si>
    <t>7070/7069/7092/7091</t>
  </si>
  <si>
    <t>7119/7033/7032</t>
  </si>
  <si>
    <t>7142/7144/7143</t>
  </si>
  <si>
    <t>7055/7122</t>
  </si>
  <si>
    <t>19/8/2025</t>
  </si>
  <si>
    <t>7184</t>
  </si>
  <si>
    <t>7181/7180</t>
  </si>
  <si>
    <t>26/8/2025</t>
  </si>
  <si>
    <t>7221/7222/7220/7219</t>
  </si>
  <si>
    <t>GOP</t>
  </si>
  <si>
    <t>SALIPUR</t>
  </si>
  <si>
    <t>TALCHER</t>
  </si>
  <si>
    <t>KENDRAPARA</t>
  </si>
  <si>
    <t>KAKATPUR</t>
  </si>
  <si>
    <t>BEGUNIA</t>
  </si>
  <si>
    <t>KEONJHAR</t>
  </si>
  <si>
    <t>CHANDANPUR</t>
  </si>
  <si>
    <t>CTC</t>
  </si>
  <si>
    <t>JA/08492</t>
  </si>
  <si>
    <t>JA/08735</t>
  </si>
  <si>
    <t>JA/08798</t>
  </si>
  <si>
    <t>JA/08869</t>
  </si>
  <si>
    <t>JA/08870</t>
  </si>
  <si>
    <t>JA/08943</t>
  </si>
  <si>
    <t>JA/08998</t>
  </si>
  <si>
    <t>JA/09297</t>
  </si>
  <si>
    <t>JA/09333</t>
  </si>
  <si>
    <t>JA/09743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</si>
  <si>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</si>
  <si>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</si>
  <si>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</si>
  <si>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</si>
  <si>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</si>
  <si>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</si>
  <si>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</si>
  <si>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</si>
  <si>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</si>
  <si>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</si>
  <si>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 CH.</t>
  </si>
  <si>
    <t>AMOUNT</t>
  </si>
  <si>
    <t>INVOICE
PRAGATI LOGISTICS,SAMANTA SAHI KHUNTIA LANE,8984191006
GST No:21AGHPB9356M1Z9</t>
  </si>
  <si>
    <t xml:space="preserve">SHEENLAC PAINTS LIMITED
Address:Near Khaira Bridge Patra Complex  Emmam Nagar Jagatpur CUTTACK ODISHA,6370938019
GST No:21AASCS5073J1Z0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</si>
  <si>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</si>
  <si>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</si>
  <si>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(RUPEES NINETEEN THOUSAND EIGHT HUNDRED FOURTY FIVE ONLY)</t>
  </si>
  <si>
    <t xml:space="preserve">Bill Date : 31/08/2025
Bill NO : 14753
Total Amount : 19845.00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</si>
</sst>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7</xdr:col>
      <xdr:colOff>314325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38100"/>
          <a:ext cx="43148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  <cell r="F4">
            <v>20</v>
          </cell>
        </row>
        <row r="5">
          <cell r="C5" t="str">
            <v>AGARPADA</v>
          </cell>
          <cell r="D5">
            <v>1.98</v>
          </cell>
          <cell r="E5">
            <v>2.98</v>
          </cell>
          <cell r="F5">
            <v>20</v>
          </cell>
        </row>
        <row r="6">
          <cell r="C6" t="str">
            <v>ANANDAPUR</v>
          </cell>
          <cell r="D6">
            <v>2.42</v>
          </cell>
          <cell r="E6">
            <v>3.42</v>
          </cell>
          <cell r="F6">
            <v>20</v>
          </cell>
        </row>
        <row r="7">
          <cell r="C7" t="str">
            <v>ANGUL</v>
          </cell>
          <cell r="D7">
            <v>1.84</v>
          </cell>
          <cell r="E7">
            <v>2.84</v>
          </cell>
          <cell r="F7">
            <v>20</v>
          </cell>
        </row>
        <row r="8">
          <cell r="C8" t="str">
            <v>ATHAGARH</v>
          </cell>
          <cell r="D8">
            <v>1.84</v>
          </cell>
          <cell r="E8">
            <v>2.84</v>
          </cell>
          <cell r="F8">
            <v>20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  <cell r="F9">
            <v>20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  <cell r="F10">
            <v>20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  <cell r="F11">
            <v>20</v>
          </cell>
        </row>
        <row r="12">
          <cell r="C12" t="str">
            <v>AUL</v>
          </cell>
          <cell r="D12">
            <v>2.66</v>
          </cell>
          <cell r="E12">
            <v>3.66</v>
          </cell>
          <cell r="F12">
            <v>20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  <cell r="F13">
            <v>20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  <cell r="F14">
            <v>20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  <cell r="F15">
            <v>20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  <cell r="F16">
            <v>20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  <cell r="F17">
            <v>20</v>
          </cell>
        </row>
        <row r="18">
          <cell r="C18" t="str">
            <v>BALANGA</v>
          </cell>
          <cell r="D18">
            <v>2.42</v>
          </cell>
          <cell r="E18">
            <v>3.42</v>
          </cell>
          <cell r="F18">
            <v>20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  <cell r="F19">
            <v>20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  <cell r="F20">
            <v>20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  <cell r="F21">
            <v>20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  <cell r="F22">
            <v>20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  <cell r="F23">
            <v>20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  <cell r="F24">
            <v>20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  <cell r="F25">
            <v>20</v>
          </cell>
        </row>
        <row r="26">
          <cell r="C26" t="str">
            <v>BANKI</v>
          </cell>
          <cell r="D26">
            <v>2</v>
          </cell>
          <cell r="E26">
            <v>3</v>
          </cell>
          <cell r="F26">
            <v>20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  <cell r="F27">
            <v>20</v>
          </cell>
        </row>
        <row r="28">
          <cell r="C28" t="str">
            <v>BARAMBA</v>
          </cell>
          <cell r="D28">
            <v>1.88</v>
          </cell>
          <cell r="E28">
            <v>2.88</v>
          </cell>
          <cell r="F28">
            <v>20</v>
          </cell>
        </row>
        <row r="29">
          <cell r="C29" t="str">
            <v>BARBIL</v>
          </cell>
          <cell r="D29">
            <v>3.99</v>
          </cell>
          <cell r="E29">
            <v>4.99</v>
          </cell>
          <cell r="F29">
            <v>20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  <cell r="F30">
            <v>20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  <cell r="F31">
            <v>20</v>
          </cell>
        </row>
        <row r="32">
          <cell r="C32" t="str">
            <v>BEGUNIA</v>
          </cell>
          <cell r="D32">
            <v>1.84</v>
          </cell>
          <cell r="E32">
            <v>2.84</v>
          </cell>
          <cell r="F32">
            <v>20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  <cell r="F33">
            <v>20</v>
          </cell>
        </row>
        <row r="34">
          <cell r="C34" t="str">
            <v>BETADA</v>
          </cell>
          <cell r="D34">
            <v>1.84</v>
          </cell>
          <cell r="E34">
            <v>2.84</v>
          </cell>
          <cell r="F34">
            <v>20</v>
          </cell>
          <cell r="H34">
            <v>400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  <cell r="F35">
            <v>20</v>
          </cell>
        </row>
        <row r="36">
          <cell r="C36" t="str">
            <v>BHADRAK</v>
          </cell>
          <cell r="D36">
            <v>1.84</v>
          </cell>
          <cell r="E36">
            <v>2.84</v>
          </cell>
          <cell r="F36">
            <v>20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  <cell r="F37">
            <v>20</v>
          </cell>
        </row>
        <row r="38">
          <cell r="C38" t="str">
            <v>BHUSANDPUR</v>
          </cell>
          <cell r="D38">
            <v>2</v>
          </cell>
          <cell r="E38">
            <v>3</v>
          </cell>
          <cell r="F38">
            <v>20</v>
          </cell>
          <cell r="H38">
            <v>500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  <cell r="F39">
            <v>20</v>
          </cell>
        </row>
        <row r="40">
          <cell r="C40" t="str">
            <v>BILAHAT</v>
          </cell>
          <cell r="D40">
            <v>2.66</v>
          </cell>
          <cell r="E40">
            <v>3.66</v>
          </cell>
          <cell r="F40">
            <v>20</v>
          </cell>
          <cell r="H40">
            <v>300</v>
          </cell>
        </row>
        <row r="41">
          <cell r="C41" t="str">
            <v>BOINDA</v>
          </cell>
          <cell r="D41">
            <v>2.93</v>
          </cell>
          <cell r="E41">
            <v>3.93</v>
          </cell>
          <cell r="F41">
            <v>20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  <cell r="F42">
            <v>20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  <cell r="F43">
            <v>20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  <cell r="F44">
            <v>20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  <cell r="F45">
            <v>20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  <cell r="F46">
            <v>20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  <cell r="F47">
            <v>20</v>
          </cell>
        </row>
        <row r="48">
          <cell r="C48" t="str">
            <v>CHANDOL</v>
          </cell>
          <cell r="D48">
            <v>1.84</v>
          </cell>
          <cell r="E48">
            <v>2.84</v>
          </cell>
          <cell r="F48">
            <v>20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  <cell r="F49">
            <v>20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  <cell r="F50">
            <v>20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  <cell r="F51">
            <v>20</v>
          </cell>
        </row>
        <row r="52">
          <cell r="C52" t="str">
            <v>CHHATIA</v>
          </cell>
          <cell r="D52">
            <v>1.84</v>
          </cell>
          <cell r="E52">
            <v>2.84</v>
          </cell>
          <cell r="F52">
            <v>20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  <cell r="F53">
            <v>20</v>
          </cell>
          <cell r="H53">
            <v>500</v>
          </cell>
        </row>
        <row r="54">
          <cell r="C54" t="str">
            <v>CUTTACK</v>
          </cell>
          <cell r="D54">
            <v>1.84</v>
          </cell>
          <cell r="E54">
            <v>2.84</v>
          </cell>
          <cell r="F54">
            <v>20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  <cell r="F55">
            <v>20</v>
          </cell>
        </row>
        <row r="56">
          <cell r="C56" t="str">
            <v>DEHURDA</v>
          </cell>
          <cell r="D56">
            <v>1.84</v>
          </cell>
          <cell r="E56">
            <v>2.84</v>
          </cell>
          <cell r="F56">
            <v>20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  <cell r="F57">
            <v>20</v>
          </cell>
        </row>
        <row r="58">
          <cell r="C58" t="str">
            <v>DHAMARA</v>
          </cell>
          <cell r="D58">
            <v>1.84</v>
          </cell>
          <cell r="E58">
            <v>2.84</v>
          </cell>
          <cell r="F58">
            <v>20</v>
          </cell>
          <cell r="H58">
            <v>800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  <cell r="F59">
            <v>20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  <cell r="F60">
            <v>20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  <cell r="F61">
            <v>20</v>
          </cell>
        </row>
        <row r="62">
          <cell r="C62" t="str">
            <v>DUNGURA</v>
          </cell>
          <cell r="D62">
            <v>2</v>
          </cell>
          <cell r="E62">
            <v>3</v>
          </cell>
          <cell r="F62">
            <v>20</v>
          </cell>
        </row>
        <row r="63">
          <cell r="C63" t="str">
            <v>ERAKANA</v>
          </cell>
          <cell r="D63">
            <v>1.84</v>
          </cell>
          <cell r="E63">
            <v>2.84</v>
          </cell>
          <cell r="F63">
            <v>20</v>
          </cell>
        </row>
        <row r="64">
          <cell r="C64" t="str">
            <v>ERSAMA</v>
          </cell>
          <cell r="D64">
            <v>1.84</v>
          </cell>
          <cell r="E64">
            <v>2.84</v>
          </cell>
          <cell r="F64">
            <v>20</v>
          </cell>
        </row>
        <row r="65">
          <cell r="C65" t="str">
            <v>GANIA</v>
          </cell>
          <cell r="D65">
            <v>2.42</v>
          </cell>
          <cell r="E65">
            <v>3.42</v>
          </cell>
          <cell r="F65">
            <v>20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  <cell r="F66">
            <v>20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  <cell r="F67">
            <v>20</v>
          </cell>
        </row>
        <row r="68">
          <cell r="C68" t="str">
            <v>GOP</v>
          </cell>
          <cell r="D68">
            <v>2.46</v>
          </cell>
          <cell r="E68">
            <v>3.46</v>
          </cell>
          <cell r="F68">
            <v>20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  <cell r="F69">
            <v>20</v>
          </cell>
          <cell r="H69">
            <v>500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  <cell r="F70">
            <v>20</v>
          </cell>
        </row>
        <row r="71">
          <cell r="C71" t="str">
            <v>GUNUPUR</v>
          </cell>
          <cell r="D71">
            <v>4.24</v>
          </cell>
          <cell r="E71">
            <v>5.24</v>
          </cell>
          <cell r="F71">
            <v>20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  <cell r="F72">
            <v>20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  <cell r="F73">
            <v>20</v>
          </cell>
        </row>
        <row r="74">
          <cell r="C74" t="str">
            <v>HIRAPUR</v>
          </cell>
          <cell r="D74">
            <v>1.21</v>
          </cell>
          <cell r="E74">
            <v>2.21</v>
          </cell>
          <cell r="F74">
            <v>20</v>
          </cell>
        </row>
        <row r="75">
          <cell r="C75" t="str">
            <v>ITAMATI</v>
          </cell>
          <cell r="D75">
            <v>1.84</v>
          </cell>
          <cell r="E75">
            <v>2.84</v>
          </cell>
          <cell r="F75">
            <v>20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  <cell r="F76">
            <v>20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  <cell r="F77">
            <v>20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  <cell r="F78">
            <v>20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  <cell r="F79">
            <v>20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  <cell r="F80">
            <v>20</v>
          </cell>
          <cell r="H80">
            <v>400</v>
          </cell>
        </row>
        <row r="81">
          <cell r="C81" t="str">
            <v>JARKA</v>
          </cell>
          <cell r="D81">
            <v>1.84</v>
          </cell>
          <cell r="E81">
            <v>2.84</v>
          </cell>
          <cell r="F81">
            <v>20</v>
          </cell>
        </row>
        <row r="82">
          <cell r="C82" t="str">
            <v>JATNI</v>
          </cell>
          <cell r="D82">
            <v>1.84</v>
          </cell>
          <cell r="E82">
            <v>2.84</v>
          </cell>
          <cell r="F82">
            <v>20</v>
          </cell>
        </row>
        <row r="83">
          <cell r="C83" t="str">
            <v>JEYPORE</v>
          </cell>
          <cell r="D83">
            <v>3.63</v>
          </cell>
          <cell r="E83">
            <v>4.63</v>
          </cell>
          <cell r="F83">
            <v>20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  <cell r="F84">
            <v>20</v>
          </cell>
        </row>
        <row r="85">
          <cell r="C85" t="str">
            <v>JODA</v>
          </cell>
          <cell r="D85">
            <v>2.78</v>
          </cell>
          <cell r="E85">
            <v>3.78</v>
          </cell>
          <cell r="F85">
            <v>20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  <cell r="F86">
            <v>20</v>
          </cell>
        </row>
        <row r="87">
          <cell r="C87" t="str">
            <v>KAMARDA</v>
          </cell>
          <cell r="D87">
            <v>3.33</v>
          </cell>
          <cell r="E87">
            <v>4.33</v>
          </cell>
          <cell r="F87">
            <v>20</v>
          </cell>
        </row>
        <row r="88">
          <cell r="C88" t="str">
            <v>KANPUR</v>
          </cell>
          <cell r="D88">
            <v>1.84</v>
          </cell>
          <cell r="E88">
            <v>2.84</v>
          </cell>
          <cell r="F88">
            <v>20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  <cell r="F89">
            <v>20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  <cell r="F90">
            <v>20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  <cell r="F91">
            <v>20</v>
          </cell>
        </row>
        <row r="92">
          <cell r="C92" t="str">
            <v>KARANJIA</v>
          </cell>
          <cell r="D92">
            <v>2.4</v>
          </cell>
          <cell r="E92">
            <v>3.4</v>
          </cell>
          <cell r="F92">
            <v>20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  <cell r="F93">
            <v>20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  <cell r="F94">
            <v>20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  <cell r="F95">
            <v>20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  <cell r="F96">
            <v>20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  <cell r="F97">
            <v>20</v>
          </cell>
        </row>
        <row r="98">
          <cell r="C98" t="str">
            <v>KHAIRA</v>
          </cell>
          <cell r="D98">
            <v>1.84</v>
          </cell>
          <cell r="E98">
            <v>2.84</v>
          </cell>
          <cell r="F98">
            <v>20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  <cell r="F99">
            <v>20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  <cell r="F100">
            <v>20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  <cell r="F101">
            <v>20</v>
          </cell>
        </row>
        <row r="102">
          <cell r="C102" t="str">
            <v>KHURDA</v>
          </cell>
          <cell r="D102">
            <v>2</v>
          </cell>
          <cell r="E102">
            <v>3</v>
          </cell>
          <cell r="F102">
            <v>20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  <cell r="F103">
            <v>20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  <cell r="F104">
            <v>20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  <cell r="F105">
            <v>20</v>
          </cell>
          <cell r="H105">
            <v>300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  <cell r="F106">
            <v>20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  <cell r="F107">
            <v>20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  <cell r="F108">
            <v>20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  <cell r="F109">
            <v>20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  <cell r="F110">
            <v>20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  <cell r="F111">
            <v>20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  <cell r="F112">
            <v>20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  <cell r="F113">
            <v>20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  <cell r="F114">
            <v>20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  <cell r="F115">
            <v>20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  <cell r="F116">
            <v>20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  <cell r="F117">
            <v>20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  <cell r="F118">
            <v>20</v>
          </cell>
          <cell r="H118">
            <v>500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  <cell r="F119">
            <v>20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  <cell r="F120">
            <v>20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  <cell r="F121">
            <v>20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  <cell r="F122">
            <v>20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  <cell r="F123">
            <v>20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  <cell r="F124">
            <v>20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  <cell r="F125">
            <v>20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  <cell r="F126">
            <v>20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  <cell r="F127">
            <v>20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  <cell r="F128">
            <v>20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  <cell r="F129">
            <v>20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  <cell r="F130">
            <v>20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  <cell r="F131">
            <v>20</v>
          </cell>
          <cell r="H131">
            <v>400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  <cell r="F132">
            <v>20</v>
          </cell>
        </row>
        <row r="133">
          <cell r="C133" t="str">
            <v>PAGA</v>
          </cell>
          <cell r="D133">
            <v>1.6</v>
          </cell>
          <cell r="E133">
            <v>2.6</v>
          </cell>
          <cell r="F133">
            <v>20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  <cell r="F134">
            <v>20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  <cell r="F135">
            <v>20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  <cell r="F136">
            <v>20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  <cell r="F137">
            <v>20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  <cell r="F138">
            <v>20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  <cell r="F139">
            <v>20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  <cell r="F140">
            <v>20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  <cell r="F141">
            <v>20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  <cell r="F142">
            <v>20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  <cell r="F143">
            <v>20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  <cell r="F144">
            <v>20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  <cell r="F145">
            <v>20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  <cell r="F146">
            <v>20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  <cell r="F147">
            <v>20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  <cell r="F148">
            <v>20</v>
          </cell>
          <cell r="H148">
            <v>700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  <cell r="F149">
            <v>20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  <cell r="F150">
            <v>20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  <cell r="F151">
            <v>20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  <cell r="F152">
            <v>20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  <cell r="F153">
            <v>20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  <cell r="F154">
            <v>20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  <cell r="F155">
            <v>20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  <cell r="F156">
            <v>20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  <cell r="F157">
            <v>20</v>
          </cell>
          <cell r="H157" t="str">
            <v>DD.CH. 0.50 PER KG.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  <cell r="F158">
            <v>20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  <cell r="F159">
            <v>20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  <cell r="F160">
            <v>20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  <cell r="F161">
            <v>20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  <cell r="F162">
            <v>20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  <cell r="F163">
            <v>20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  <cell r="F164">
            <v>20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  <cell r="F165">
            <v>20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  <cell r="F166">
            <v>20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  <cell r="F167">
            <v>20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4">
          <cell r="C4" t="str">
            <v>ADASPUR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15.140625" style="1" customWidth="1"/>
    <col min="5" max="5" width="5.7109375" bestFit="1" customWidth="1"/>
    <col min="6" max="6" width="13.85546875" bestFit="1" customWidth="1"/>
    <col min="7" max="7" width="5.42578125" bestFit="1" customWidth="1"/>
    <col min="8" max="8" width="8.28515625" bestFit="1" customWidth="1"/>
    <col min="9" max="9" width="6.140625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47</v>
      </c>
      <c r="J1" s="19"/>
      <c r="K1" s="19"/>
      <c r="L1" s="19"/>
    </row>
    <row r="2" spans="1:12" s="1" customFormat="1" ht="75" customHeight="1">
      <c r="A2" s="16" t="s">
        <v>48</v>
      </c>
      <c r="B2" s="17"/>
      <c r="C2" s="17"/>
      <c r="D2" s="17"/>
      <c r="E2" s="17"/>
      <c r="F2" s="17"/>
      <c r="G2" s="17"/>
      <c r="H2" s="18"/>
      <c r="I2" s="22" t="s">
        <v>52</v>
      </c>
      <c r="J2" s="19"/>
      <c r="K2" s="19"/>
      <c r="L2" s="19"/>
    </row>
    <row r="3" spans="1:12" s="2" customFormat="1">
      <c r="A3" s="5" t="s">
        <v>35</v>
      </c>
      <c r="B3" s="5" t="s">
        <v>36</v>
      </c>
      <c r="C3" s="5" t="s">
        <v>37</v>
      </c>
      <c r="D3" s="23" t="s">
        <v>38</v>
      </c>
      <c r="E3" s="25" t="s">
        <v>39</v>
      </c>
      <c r="F3" s="5" t="s">
        <v>40</v>
      </c>
      <c r="G3" s="5" t="s">
        <v>41</v>
      </c>
      <c r="H3" s="5" t="s">
        <v>42</v>
      </c>
      <c r="I3" s="6" t="s">
        <v>43</v>
      </c>
      <c r="J3" s="6" t="s">
        <v>44</v>
      </c>
      <c r="K3" s="6" t="s">
        <v>45</v>
      </c>
      <c r="L3" s="6" t="s">
        <v>46</v>
      </c>
    </row>
    <row r="4" spans="1:12">
      <c r="A4" s="3">
        <v>1</v>
      </c>
      <c r="B4" s="3" t="s">
        <v>0</v>
      </c>
      <c r="C4" s="3" t="s">
        <v>25</v>
      </c>
      <c r="D4" s="24" t="s">
        <v>1</v>
      </c>
      <c r="E4" s="4" t="s">
        <v>24</v>
      </c>
      <c r="F4" s="3" t="s">
        <v>16</v>
      </c>
      <c r="G4" s="3">
        <v>48</v>
      </c>
      <c r="H4" s="3">
        <v>414</v>
      </c>
      <c r="I4" s="3">
        <f>VLOOKUP(F4,'[1]SPINAX CHEM'!$C$4:$E$167,3,FALSE)</f>
        <v>3.46</v>
      </c>
      <c r="J4" s="9">
        <f>VLOOKUP(F4,'[1]SPINAX CHEM'!$C$4:$H$167,6,FALSE)</f>
        <v>0</v>
      </c>
      <c r="K4" s="9">
        <v>20</v>
      </c>
      <c r="L4" s="9">
        <f>H4*I4+J4+K4</f>
        <v>1452.44</v>
      </c>
    </row>
    <row r="5" spans="1:12">
      <c r="A5" s="3">
        <v>2</v>
      </c>
      <c r="B5" s="3" t="s">
        <v>2</v>
      </c>
      <c r="C5" s="3" t="s">
        <v>26</v>
      </c>
      <c r="D5" s="24" t="s">
        <v>3</v>
      </c>
      <c r="E5" s="4" t="s">
        <v>24</v>
      </c>
      <c r="F5" s="3" t="s">
        <v>17</v>
      </c>
      <c r="G5" s="3">
        <v>50</v>
      </c>
      <c r="H5" s="3">
        <v>470</v>
      </c>
      <c r="I5" s="3">
        <f>VLOOKUP(F5,'[1]SPINAX CHEM'!$C$4:$E$167,3,FALSE)</f>
        <v>2.84</v>
      </c>
      <c r="J5" s="9">
        <f>VLOOKUP(F5,'[1]SPINAX CHEM'!$C$4:$H$167,6,FALSE)</f>
        <v>0</v>
      </c>
      <c r="K5" s="9">
        <v>20</v>
      </c>
      <c r="L5" s="9">
        <f t="shared" ref="L5:L13" si="0">H5*I5+J5+K5</f>
        <v>1354.8</v>
      </c>
    </row>
    <row r="6" spans="1:12">
      <c r="A6" s="3">
        <v>3</v>
      </c>
      <c r="B6" s="3" t="s">
        <v>4</v>
      </c>
      <c r="C6" s="3" t="s">
        <v>27</v>
      </c>
      <c r="D6" s="24" t="s">
        <v>5</v>
      </c>
      <c r="E6" s="4" t="s">
        <v>24</v>
      </c>
      <c r="F6" s="3" t="s">
        <v>18</v>
      </c>
      <c r="G6" s="3">
        <v>115</v>
      </c>
      <c r="H6" s="3">
        <v>1175</v>
      </c>
      <c r="I6" s="3">
        <f>VLOOKUP(F6,'[1]SPINAX CHEM'!$C$4:$E$167,3,FALSE)</f>
        <v>2.84</v>
      </c>
      <c r="J6" s="9">
        <f>VLOOKUP(F6,'[1]SPINAX CHEM'!$C$4:$H$167,6,FALSE)</f>
        <v>0</v>
      </c>
      <c r="K6" s="9">
        <v>20</v>
      </c>
      <c r="L6" s="9">
        <f t="shared" si="0"/>
        <v>3357</v>
      </c>
    </row>
    <row r="7" spans="1:12" ht="30">
      <c r="A7" s="3">
        <v>4</v>
      </c>
      <c r="B7" s="3" t="s">
        <v>6</v>
      </c>
      <c r="C7" s="3" t="s">
        <v>28</v>
      </c>
      <c r="D7" s="24" t="s">
        <v>7</v>
      </c>
      <c r="E7" s="4" t="s">
        <v>24</v>
      </c>
      <c r="F7" s="3" t="s">
        <v>19</v>
      </c>
      <c r="G7" s="3">
        <v>101</v>
      </c>
      <c r="H7" s="3">
        <v>889</v>
      </c>
      <c r="I7" s="3">
        <f>VLOOKUP(F7,'[1]SPINAX CHEM'!$C$4:$E$167,3,FALSE)</f>
        <v>2.84</v>
      </c>
      <c r="J7" s="9">
        <f>VLOOKUP(F7,'[1]SPINAX CHEM'!$C$4:$H$167,6,FALSE)</f>
        <v>0</v>
      </c>
      <c r="K7" s="9">
        <v>20</v>
      </c>
      <c r="L7" s="9">
        <f t="shared" si="0"/>
        <v>2544.7599999999998</v>
      </c>
    </row>
    <row r="8" spans="1:12">
      <c r="A8" s="3">
        <v>5</v>
      </c>
      <c r="B8" s="3" t="s">
        <v>6</v>
      </c>
      <c r="C8" s="3" t="s">
        <v>29</v>
      </c>
      <c r="D8" s="24" t="s">
        <v>8</v>
      </c>
      <c r="E8" s="4" t="s">
        <v>24</v>
      </c>
      <c r="F8" s="3" t="s">
        <v>20</v>
      </c>
      <c r="G8" s="3">
        <v>64</v>
      </c>
      <c r="H8" s="3">
        <v>800</v>
      </c>
      <c r="I8" s="20">
        <v>3.2</v>
      </c>
      <c r="J8" s="9">
        <v>0</v>
      </c>
      <c r="K8" s="9">
        <v>20</v>
      </c>
      <c r="L8" s="9">
        <f t="shared" si="0"/>
        <v>2580</v>
      </c>
    </row>
    <row r="9" spans="1:12">
      <c r="A9" s="3">
        <v>6</v>
      </c>
      <c r="B9" s="3" t="s">
        <v>6</v>
      </c>
      <c r="C9" s="3" t="s">
        <v>30</v>
      </c>
      <c r="D9" s="24" t="s">
        <v>9</v>
      </c>
      <c r="E9" s="4" t="s">
        <v>24</v>
      </c>
      <c r="F9" s="3" t="s">
        <v>17</v>
      </c>
      <c r="G9" s="3">
        <v>10</v>
      </c>
      <c r="H9" s="3">
        <v>70</v>
      </c>
      <c r="I9" s="3">
        <f>VLOOKUP(F9,'[1]SPINAX CHEM'!$C$4:$E$167,3,FALSE)</f>
        <v>2.84</v>
      </c>
      <c r="J9" s="9">
        <f>VLOOKUP(F9,'[1]SPINAX CHEM'!$C$4:$H$167,6,FALSE)</f>
        <v>0</v>
      </c>
      <c r="K9" s="9">
        <v>20</v>
      </c>
      <c r="L9" s="9">
        <f t="shared" si="0"/>
        <v>218.79999999999998</v>
      </c>
    </row>
    <row r="10" spans="1:12">
      <c r="A10" s="3">
        <v>7</v>
      </c>
      <c r="B10" s="3" t="s">
        <v>6</v>
      </c>
      <c r="C10" s="3" t="s">
        <v>31</v>
      </c>
      <c r="D10" s="24" t="s">
        <v>10</v>
      </c>
      <c r="E10" s="4" t="s">
        <v>24</v>
      </c>
      <c r="F10" s="3" t="s">
        <v>21</v>
      </c>
      <c r="G10" s="3">
        <v>26</v>
      </c>
      <c r="H10" s="3">
        <v>281</v>
      </c>
      <c r="I10" s="3">
        <f>VLOOKUP(F10,'[1]SPINAX CHEM'!$C$4:$E$167,3,FALSE)</f>
        <v>2.84</v>
      </c>
      <c r="J10" s="9">
        <f>VLOOKUP(F10,'[1]SPINAX CHEM'!$C$4:$H$167,6,FALSE)</f>
        <v>0</v>
      </c>
      <c r="K10" s="9">
        <v>20</v>
      </c>
      <c r="L10" s="9">
        <f t="shared" si="0"/>
        <v>818.04</v>
      </c>
    </row>
    <row r="11" spans="1:12">
      <c r="A11" s="3">
        <v>8</v>
      </c>
      <c r="B11" s="3" t="s">
        <v>11</v>
      </c>
      <c r="C11" s="3" t="s">
        <v>32</v>
      </c>
      <c r="D11" s="24" t="s">
        <v>12</v>
      </c>
      <c r="E11" s="4" t="s">
        <v>24</v>
      </c>
      <c r="F11" s="3" t="s">
        <v>22</v>
      </c>
      <c r="G11" s="3">
        <v>125</v>
      </c>
      <c r="H11" s="3">
        <v>1208</v>
      </c>
      <c r="I11" s="3">
        <f>VLOOKUP(F11,'[1]SPINAX CHEM'!$C$4:$E$167,3,FALSE)</f>
        <v>2.84</v>
      </c>
      <c r="J11" s="9">
        <f>VLOOKUP(F11,'[1]SPINAX CHEM'!$C$4:$H$167,6,FALSE)</f>
        <v>0</v>
      </c>
      <c r="K11" s="9">
        <v>20</v>
      </c>
      <c r="L11" s="9">
        <f t="shared" si="0"/>
        <v>3450.72</v>
      </c>
    </row>
    <row r="12" spans="1:12">
      <c r="A12" s="3">
        <v>9</v>
      </c>
      <c r="B12" s="3" t="s">
        <v>11</v>
      </c>
      <c r="C12" s="3" t="s">
        <v>33</v>
      </c>
      <c r="D12" s="24" t="s">
        <v>13</v>
      </c>
      <c r="E12" s="4" t="s">
        <v>24</v>
      </c>
      <c r="F12" s="3" t="s">
        <v>23</v>
      </c>
      <c r="G12" s="3">
        <v>43</v>
      </c>
      <c r="H12" s="3">
        <v>423</v>
      </c>
      <c r="I12" s="3">
        <f>VLOOKUP(F12,'[1]SPINAX CHEM'!$C$4:$E$167,3,FALSE)</f>
        <v>2.84</v>
      </c>
      <c r="J12" s="9">
        <f>VLOOKUP(F12,'[1]SPINAX CHEM'!$C$4:$H$167,6,FALSE)</f>
        <v>0</v>
      </c>
      <c r="K12" s="9">
        <v>20</v>
      </c>
      <c r="L12" s="9">
        <f t="shared" si="0"/>
        <v>1221.32</v>
      </c>
    </row>
    <row r="13" spans="1:12" ht="30">
      <c r="A13" s="3">
        <v>10</v>
      </c>
      <c r="B13" s="3" t="s">
        <v>14</v>
      </c>
      <c r="C13" s="3" t="s">
        <v>34</v>
      </c>
      <c r="D13" s="24" t="s">
        <v>15</v>
      </c>
      <c r="E13" s="4" t="s">
        <v>24</v>
      </c>
      <c r="F13" s="4" t="s">
        <v>16</v>
      </c>
      <c r="G13" s="3">
        <v>82</v>
      </c>
      <c r="H13" s="3">
        <v>817</v>
      </c>
      <c r="I13" s="3">
        <f>VLOOKUP(F13,'[1]SPINAX CHEM'!$C$4:$E$167,3,FALSE)</f>
        <v>3.46</v>
      </c>
      <c r="J13" s="9">
        <f>VLOOKUP(F13,'[1]SPINAX CHEM'!$C$4:$H$167,6,FALSE)</f>
        <v>0</v>
      </c>
      <c r="K13" s="9">
        <v>20</v>
      </c>
      <c r="L13" s="9">
        <f t="shared" si="0"/>
        <v>2846.82</v>
      </c>
    </row>
    <row r="14" spans="1:12" s="8" customFormat="1">
      <c r="A14" s="21" t="s">
        <v>51</v>
      </c>
      <c r="B14" s="11"/>
      <c r="C14" s="11"/>
      <c r="D14" s="11"/>
      <c r="E14" s="11"/>
      <c r="F14" s="11"/>
      <c r="G14" s="11"/>
      <c r="H14" s="11"/>
      <c r="I14" s="12"/>
      <c r="J14" s="12"/>
      <c r="K14" s="13"/>
      <c r="L14" s="7">
        <f>ROUND(SUM(L4:L13),0)</f>
        <v>19845</v>
      </c>
    </row>
    <row r="15" spans="1:12" s="8" customFormat="1" ht="30" customHeight="1">
      <c r="A15" s="14" t="s">
        <v>50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5"/>
    </row>
    <row r="16" spans="1:12" s="8" customFormat="1" ht="30" customHeight="1">
      <c r="A16" s="14" t="s">
        <v>49</v>
      </c>
      <c r="B16" s="14"/>
      <c r="C16" s="14"/>
      <c r="D16" s="14"/>
      <c r="E16" s="14"/>
      <c r="F16" s="14"/>
      <c r="G16" s="14"/>
      <c r="H16" s="14"/>
      <c r="I16" s="15"/>
      <c r="J16" s="15"/>
      <c r="K16" s="15"/>
      <c r="L16" s="15"/>
    </row>
    <row r="17" spans="7:8">
      <c r="G17" s="10">
        <f>SUM(G4:G13)</f>
        <v>664</v>
      </c>
      <c r="H17" s="10">
        <f>SUM(H4:H13)</f>
        <v>6547</v>
      </c>
    </row>
  </sheetData>
  <mergeCells count="7">
    <mergeCell ref="A14:K14"/>
    <mergeCell ref="A15:L15"/>
    <mergeCell ref="A16:L16"/>
    <mergeCell ref="A1:H1"/>
    <mergeCell ref="I1:L1"/>
    <mergeCell ref="A2:H2"/>
    <mergeCell ref="I2:L2"/>
  </mergeCells>
  <pageMargins left="0.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2025-09-13T12:00:12Z</cp:lastPrinted>
  <dcterms:created xsi:type="dcterms:W3CDTF">2025-09-10T05:20:41Z</dcterms:created>
  <dcterms:modified xsi:type="dcterms:W3CDTF">2025-09-13T12:00:16Z</dcterms:modified>
</cp:coreProperties>
</file>