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Consignment!$H$3:$H$20</definedName>
  </definedNames>
  <calcPr calcId="124519"/>
</workbook>
</file>

<file path=xl/calcChain.xml><?xml version="1.0" encoding="utf-8"?>
<calcChain xmlns="http://schemas.openxmlformats.org/spreadsheetml/2006/main">
  <c r="L21" i="1"/>
  <c r="G24"/>
  <c r="L5" l="1"/>
  <c r="L7"/>
  <c r="L10"/>
  <c r="L11"/>
  <c r="L14"/>
  <c r="L15"/>
  <c r="L16"/>
  <c r="L20"/>
  <c r="L4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19" l="1"/>
  <c r="L19" s="1"/>
  <c r="H17"/>
  <c r="L17" s="1"/>
  <c r="H12"/>
  <c r="L12" s="1"/>
  <c r="H8" l="1"/>
  <c r="L8" s="1"/>
  <c r="H9"/>
  <c r="L9" s="1"/>
  <c r="H13"/>
  <c r="L13" s="1"/>
  <c r="H18"/>
  <c r="L18" s="1"/>
  <c r="H6" l="1"/>
  <c r="L6" s="1"/>
</calcChain>
</file>

<file path=xl/sharedStrings.xml><?xml version="1.0" encoding="utf-8"?>
<sst xmlns="http://schemas.openxmlformats.org/spreadsheetml/2006/main" count="103" uniqueCount="74">
  <si>
    <t>07/10/2025</t>
  </si>
  <si>
    <t>889</t>
  </si>
  <si>
    <t>09/10/2025</t>
  </si>
  <si>
    <t>891</t>
  </si>
  <si>
    <t>12/10/2025</t>
  </si>
  <si>
    <t>933</t>
  </si>
  <si>
    <t>939</t>
  </si>
  <si>
    <t>16/10/2025</t>
  </si>
  <si>
    <t>957</t>
  </si>
  <si>
    <t>958</t>
  </si>
  <si>
    <t>18/10/2025</t>
  </si>
  <si>
    <t>770</t>
  </si>
  <si>
    <t>951</t>
  </si>
  <si>
    <t>949</t>
  </si>
  <si>
    <t>952</t>
  </si>
  <si>
    <t>950</t>
  </si>
  <si>
    <t>969</t>
  </si>
  <si>
    <t>769</t>
  </si>
  <si>
    <t>22/10/2025</t>
  </si>
  <si>
    <t>977</t>
  </si>
  <si>
    <t>23/10/2025</t>
  </si>
  <si>
    <t>976</t>
  </si>
  <si>
    <t>975</t>
  </si>
  <si>
    <t>974</t>
  </si>
  <si>
    <t>JA/12111</t>
  </si>
  <si>
    <t>JA/12275</t>
  </si>
  <si>
    <t>JA/12467</t>
  </si>
  <si>
    <t>JA/12476</t>
  </si>
  <si>
    <t>JA/12667</t>
  </si>
  <si>
    <t>JA/12668</t>
  </si>
  <si>
    <t>JA/12824</t>
  </si>
  <si>
    <t>JA/12825</t>
  </si>
  <si>
    <t>JA/12826</t>
  </si>
  <si>
    <t>JA/12829</t>
  </si>
  <si>
    <t>JA/12833</t>
  </si>
  <si>
    <t>JA/12834</t>
  </si>
  <si>
    <t>JA/12855</t>
  </si>
  <si>
    <t>JA/12924</t>
  </si>
  <si>
    <t>JA/12925</t>
  </si>
  <si>
    <t>JA/12926</t>
  </si>
  <si>
    <t>JA/12968</t>
  </si>
  <si>
    <t>BONTH CHAK</t>
  </si>
  <si>
    <t>ANGUL</t>
  </si>
  <si>
    <t>JAJPUR ROAD</t>
  </si>
  <si>
    <t>NARSINGHPUR</t>
  </si>
  <si>
    <t>NAYAGARH</t>
  </si>
  <si>
    <t>SORO</t>
  </si>
  <si>
    <t>MARSHAGHAI</t>
  </si>
  <si>
    <t>PARADEEP</t>
  </si>
  <si>
    <t>NIMAPARA</t>
  </si>
  <si>
    <t>JAGATSINGHPUR</t>
  </si>
  <si>
    <t>ANANDAPUR</t>
  </si>
  <si>
    <t>REMUNA</t>
  </si>
  <si>
    <t>TIRTOL</t>
  </si>
  <si>
    <t>JOGESWARPUR</t>
  </si>
  <si>
    <t>CTC</t>
  </si>
  <si>
    <t>RATE</t>
  </si>
  <si>
    <t>HAM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</si>
  <si>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</si>
  <si>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</si>
  <si>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</si>
  <si>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</si>
  <si>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</si>
  <si>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</si>
  <si>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</si>
  <si>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</si>
  <si>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</si>
  <si>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</si>
  <si>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</si>
  <si>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</si>
  <si>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</si>
  <si>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</si>
  <si>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SEVEN THOUSAND FOUR HUNDRED FIFTY SIX ONLY)</t>
  </si>
  <si>
    <t>Bill Date:  31/10/2025
Bill NO : 19144
Total Amount : 7456.00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</si>
</sst>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16</v>
          </cell>
          <cell r="H4">
            <v>50</v>
          </cell>
        </row>
        <row r="5">
          <cell r="F5" t="str">
            <v>NIALI</v>
          </cell>
          <cell r="G5">
            <v>7</v>
          </cell>
          <cell r="H5">
            <v>50</v>
          </cell>
        </row>
        <row r="6">
          <cell r="F6" t="str">
            <v>RAJKANIKA</v>
          </cell>
          <cell r="G6">
            <v>22</v>
          </cell>
          <cell r="H6">
            <v>70</v>
          </cell>
        </row>
        <row r="7">
          <cell r="F7" t="str">
            <v>JOGESWARPUR</v>
          </cell>
          <cell r="G7">
            <v>5</v>
          </cell>
          <cell r="H7">
            <v>70</v>
          </cell>
        </row>
        <row r="8">
          <cell r="F8" t="str">
            <v>TIHIDI</v>
          </cell>
          <cell r="G8">
            <v>21</v>
          </cell>
          <cell r="H8">
            <v>50</v>
          </cell>
        </row>
        <row r="9">
          <cell r="F9" t="str">
            <v>NARSINGHPUR</v>
          </cell>
          <cell r="G9">
            <v>5</v>
          </cell>
          <cell r="H9">
            <v>60</v>
          </cell>
        </row>
        <row r="10">
          <cell r="F10" t="str">
            <v>KAMAKHYANAGAR</v>
          </cell>
          <cell r="G10">
            <v>6</v>
          </cell>
          <cell r="H10">
            <v>50</v>
          </cell>
        </row>
        <row r="11">
          <cell r="F11" t="str">
            <v>HARIPUR HAT</v>
          </cell>
          <cell r="G11">
            <v>2</v>
          </cell>
          <cell r="H11">
            <v>50</v>
          </cell>
        </row>
        <row r="12">
          <cell r="F12" t="str">
            <v>JAJPUR ROAD</v>
          </cell>
          <cell r="G12">
            <v>9</v>
          </cell>
          <cell r="H12">
            <v>50</v>
          </cell>
        </row>
        <row r="13">
          <cell r="F13" t="str">
            <v>HARIPUR HAT</v>
          </cell>
          <cell r="G13">
            <v>3</v>
          </cell>
          <cell r="H13">
            <v>50</v>
          </cell>
        </row>
        <row r="14">
          <cell r="F14" t="str">
            <v>KHURDA</v>
          </cell>
          <cell r="G14">
            <v>6</v>
          </cell>
          <cell r="H14">
            <v>50</v>
          </cell>
        </row>
        <row r="15">
          <cell r="F15" t="str">
            <v>HARIPUR HAT</v>
          </cell>
          <cell r="G15">
            <v>4</v>
          </cell>
          <cell r="H15">
            <v>50</v>
          </cell>
        </row>
        <row r="16">
          <cell r="F16" t="str">
            <v>BASUDEVPUR</v>
          </cell>
          <cell r="G16">
            <v>13</v>
          </cell>
          <cell r="H16">
            <v>80</v>
          </cell>
        </row>
        <row r="17">
          <cell r="F17" t="str">
            <v>NIALI</v>
          </cell>
          <cell r="G17">
            <v>2</v>
          </cell>
          <cell r="H17">
            <v>50</v>
          </cell>
        </row>
        <row r="18">
          <cell r="F18" t="str">
            <v>MANGALPUR</v>
          </cell>
          <cell r="G18">
            <v>2</v>
          </cell>
          <cell r="H18">
            <v>60</v>
          </cell>
        </row>
        <row r="19">
          <cell r="F19" t="str">
            <v>BALUGAON</v>
          </cell>
          <cell r="G19">
            <v>11</v>
          </cell>
          <cell r="H19">
            <v>50</v>
          </cell>
        </row>
        <row r="20">
          <cell r="F20" t="str">
            <v>NIMAPARA</v>
          </cell>
          <cell r="G20">
            <v>6</v>
          </cell>
          <cell r="H20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68</v>
      </c>
      <c r="J1" s="20"/>
      <c r="K1" s="20"/>
      <c r="L1" s="20"/>
    </row>
    <row r="2" spans="1:12" s="1" customFormat="1" ht="63" customHeight="1">
      <c r="A2" s="17" t="s">
        <v>69</v>
      </c>
      <c r="B2" s="18"/>
      <c r="C2" s="18"/>
      <c r="D2" s="18"/>
      <c r="E2" s="18"/>
      <c r="F2" s="18"/>
      <c r="G2" s="18"/>
      <c r="H2" s="19"/>
      <c r="I2" s="20" t="s">
        <v>73</v>
      </c>
      <c r="J2" s="20"/>
      <c r="K2" s="20"/>
      <c r="L2" s="20"/>
    </row>
    <row r="3" spans="1:12" s="5" customFormat="1">
      <c r="A3" s="4" t="s">
        <v>61</v>
      </c>
      <c r="B3" s="4" t="s">
        <v>62</v>
      </c>
      <c r="C3" s="4" t="s">
        <v>63</v>
      </c>
      <c r="D3" s="4" t="s">
        <v>64</v>
      </c>
      <c r="E3" s="4" t="s">
        <v>65</v>
      </c>
      <c r="F3" s="4" t="s">
        <v>66</v>
      </c>
      <c r="G3" s="4" t="s">
        <v>67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3" t="s">
        <v>55</v>
      </c>
      <c r="F4" s="2" t="s">
        <v>41</v>
      </c>
      <c r="G4" s="2">
        <v>5</v>
      </c>
      <c r="H4" s="6">
        <v>80</v>
      </c>
      <c r="I4" s="6">
        <f>G4*2</f>
        <v>10</v>
      </c>
      <c r="J4" s="6">
        <f>G4*12</f>
        <v>60</v>
      </c>
      <c r="K4" s="6">
        <v>50</v>
      </c>
      <c r="L4" s="6">
        <f>G4*H4+I4+J4+K4</f>
        <v>520</v>
      </c>
    </row>
    <row r="5" spans="1:12">
      <c r="A5" s="2">
        <v>2</v>
      </c>
      <c r="B5" s="2" t="s">
        <v>2</v>
      </c>
      <c r="C5" s="2" t="s">
        <v>25</v>
      </c>
      <c r="D5" s="2" t="s">
        <v>3</v>
      </c>
      <c r="E5" s="3" t="s">
        <v>55</v>
      </c>
      <c r="F5" s="2" t="s">
        <v>42</v>
      </c>
      <c r="G5" s="2">
        <v>5</v>
      </c>
      <c r="H5" s="6">
        <v>50</v>
      </c>
      <c r="I5" s="6">
        <f t="shared" ref="I5:I20" si="0">G5*2</f>
        <v>10</v>
      </c>
      <c r="J5" s="6">
        <f t="shared" ref="J5:J20" si="1">G5*12</f>
        <v>60</v>
      </c>
      <c r="K5" s="6">
        <v>50</v>
      </c>
      <c r="L5" s="6">
        <f t="shared" ref="L5:L20" si="2">G5*H5+I5+J5+K5</f>
        <v>370</v>
      </c>
    </row>
    <row r="6" spans="1:12">
      <c r="A6" s="2">
        <v>3</v>
      </c>
      <c r="B6" s="2" t="s">
        <v>4</v>
      </c>
      <c r="C6" s="2" t="s">
        <v>26</v>
      </c>
      <c r="D6" s="2" t="s">
        <v>5</v>
      </c>
      <c r="E6" s="3" t="s">
        <v>55</v>
      </c>
      <c r="F6" s="2" t="s">
        <v>43</v>
      </c>
      <c r="G6" s="2">
        <v>6</v>
      </c>
      <c r="H6" s="6">
        <f>VLOOKUP(F6,Consignment!$F$4:$H$20,3,FALSE)</f>
        <v>50</v>
      </c>
      <c r="I6" s="6">
        <f t="shared" si="0"/>
        <v>12</v>
      </c>
      <c r="J6" s="6">
        <f t="shared" si="1"/>
        <v>72</v>
      </c>
      <c r="K6" s="6">
        <v>50</v>
      </c>
      <c r="L6" s="6">
        <f t="shared" si="2"/>
        <v>434</v>
      </c>
    </row>
    <row r="7" spans="1:12">
      <c r="A7" s="2">
        <v>4</v>
      </c>
      <c r="B7" s="2" t="s">
        <v>4</v>
      </c>
      <c r="C7" s="2" t="s">
        <v>27</v>
      </c>
      <c r="D7" s="2" t="s">
        <v>6</v>
      </c>
      <c r="E7" s="3" t="s">
        <v>55</v>
      </c>
      <c r="F7" s="2" t="s">
        <v>42</v>
      </c>
      <c r="G7" s="2">
        <v>4</v>
      </c>
      <c r="H7" s="6">
        <v>50</v>
      </c>
      <c r="I7" s="6">
        <f t="shared" si="0"/>
        <v>8</v>
      </c>
      <c r="J7" s="6">
        <f t="shared" si="1"/>
        <v>48</v>
      </c>
      <c r="K7" s="6">
        <v>50</v>
      </c>
      <c r="L7" s="6">
        <f t="shared" si="2"/>
        <v>306</v>
      </c>
    </row>
    <row r="8" spans="1:12">
      <c r="A8" s="2">
        <v>5</v>
      </c>
      <c r="B8" s="2" t="s">
        <v>7</v>
      </c>
      <c r="C8" s="2" t="s">
        <v>28</v>
      </c>
      <c r="D8" s="2" t="s">
        <v>8</v>
      </c>
      <c r="E8" s="3" t="s">
        <v>55</v>
      </c>
      <c r="F8" s="2" t="s">
        <v>44</v>
      </c>
      <c r="G8" s="2">
        <v>5</v>
      </c>
      <c r="H8" s="6">
        <f>VLOOKUP(F8,[1]Consignment!$F$4:$H$20,3,FALSE)</f>
        <v>60</v>
      </c>
      <c r="I8" s="6">
        <f t="shared" si="0"/>
        <v>10</v>
      </c>
      <c r="J8" s="6">
        <f t="shared" si="1"/>
        <v>60</v>
      </c>
      <c r="K8" s="6">
        <v>50</v>
      </c>
      <c r="L8" s="6">
        <f t="shared" si="2"/>
        <v>420</v>
      </c>
    </row>
    <row r="9" spans="1:12">
      <c r="A9" s="2">
        <v>6</v>
      </c>
      <c r="B9" s="2" t="s">
        <v>7</v>
      </c>
      <c r="C9" s="2" t="s">
        <v>29</v>
      </c>
      <c r="D9" s="2" t="s">
        <v>9</v>
      </c>
      <c r="E9" s="3" t="s">
        <v>55</v>
      </c>
      <c r="F9" s="2" t="s">
        <v>45</v>
      </c>
      <c r="G9" s="2">
        <v>11</v>
      </c>
      <c r="H9" s="6">
        <f>VLOOKUP(F9,[1]Consignment!$F$4:$H$20,3,FALSE)</f>
        <v>50</v>
      </c>
      <c r="I9" s="6">
        <f t="shared" si="0"/>
        <v>22</v>
      </c>
      <c r="J9" s="6">
        <f t="shared" si="1"/>
        <v>132</v>
      </c>
      <c r="K9" s="6">
        <v>50</v>
      </c>
      <c r="L9" s="6">
        <f t="shared" si="2"/>
        <v>754</v>
      </c>
    </row>
    <row r="10" spans="1:12">
      <c r="A10" s="2">
        <v>7</v>
      </c>
      <c r="B10" s="2" t="s">
        <v>10</v>
      </c>
      <c r="C10" s="2" t="s">
        <v>30</v>
      </c>
      <c r="D10" s="2" t="s">
        <v>11</v>
      </c>
      <c r="E10" s="3" t="s">
        <v>55</v>
      </c>
      <c r="F10" s="2" t="s">
        <v>46</v>
      </c>
      <c r="G10" s="2">
        <v>2</v>
      </c>
      <c r="H10" s="6">
        <v>60</v>
      </c>
      <c r="I10" s="6">
        <f t="shared" si="0"/>
        <v>4</v>
      </c>
      <c r="J10" s="6">
        <f t="shared" si="1"/>
        <v>24</v>
      </c>
      <c r="K10" s="6">
        <v>50</v>
      </c>
      <c r="L10" s="6">
        <f t="shared" si="2"/>
        <v>198</v>
      </c>
    </row>
    <row r="11" spans="1:12">
      <c r="A11" s="2">
        <v>8</v>
      </c>
      <c r="B11" s="2" t="s">
        <v>10</v>
      </c>
      <c r="C11" s="2" t="s">
        <v>31</v>
      </c>
      <c r="D11" s="2" t="s">
        <v>12</v>
      </c>
      <c r="E11" s="3" t="s">
        <v>55</v>
      </c>
      <c r="F11" s="2" t="s">
        <v>47</v>
      </c>
      <c r="G11" s="2">
        <v>2</v>
      </c>
      <c r="H11" s="6">
        <v>60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198</v>
      </c>
    </row>
    <row r="12" spans="1:12">
      <c r="A12" s="2">
        <v>9</v>
      </c>
      <c r="B12" s="2" t="s">
        <v>10</v>
      </c>
      <c r="C12" s="2" t="s">
        <v>32</v>
      </c>
      <c r="D12" s="2" t="s">
        <v>13</v>
      </c>
      <c r="E12" s="3" t="s">
        <v>55</v>
      </c>
      <c r="F12" s="2" t="s">
        <v>48</v>
      </c>
      <c r="G12" s="2">
        <v>4</v>
      </c>
      <c r="H12" s="6">
        <f>VLOOKUP(F12,Consignment!$F$4:$H$20,3,FALSE)</f>
        <v>60</v>
      </c>
      <c r="I12" s="6">
        <f t="shared" si="0"/>
        <v>8</v>
      </c>
      <c r="J12" s="6">
        <f t="shared" si="1"/>
        <v>48</v>
      </c>
      <c r="K12" s="6">
        <v>50</v>
      </c>
      <c r="L12" s="6">
        <f t="shared" si="2"/>
        <v>346</v>
      </c>
    </row>
    <row r="13" spans="1:12">
      <c r="A13" s="2">
        <v>10</v>
      </c>
      <c r="B13" s="2" t="s">
        <v>10</v>
      </c>
      <c r="C13" s="2" t="s">
        <v>33</v>
      </c>
      <c r="D13" s="2" t="s">
        <v>14</v>
      </c>
      <c r="E13" s="3" t="s">
        <v>55</v>
      </c>
      <c r="F13" s="2" t="s">
        <v>49</v>
      </c>
      <c r="G13" s="2">
        <v>2</v>
      </c>
      <c r="H13" s="6">
        <f>VLOOKUP(F13,[1]Consignment!$F$4:$H$20,3,FALSE)</f>
        <v>60</v>
      </c>
      <c r="I13" s="6">
        <f t="shared" si="0"/>
        <v>4</v>
      </c>
      <c r="J13" s="6">
        <f t="shared" si="1"/>
        <v>24</v>
      </c>
      <c r="K13" s="6">
        <v>50</v>
      </c>
      <c r="L13" s="6">
        <f t="shared" si="2"/>
        <v>198</v>
      </c>
    </row>
    <row r="14" spans="1:12">
      <c r="A14" s="2">
        <v>11</v>
      </c>
      <c r="B14" s="2" t="s">
        <v>10</v>
      </c>
      <c r="C14" s="2" t="s">
        <v>34</v>
      </c>
      <c r="D14" s="2" t="s">
        <v>15</v>
      </c>
      <c r="E14" s="3" t="s">
        <v>55</v>
      </c>
      <c r="F14" s="2" t="s">
        <v>50</v>
      </c>
      <c r="G14" s="2">
        <v>4</v>
      </c>
      <c r="H14" s="6">
        <v>50</v>
      </c>
      <c r="I14" s="6">
        <f t="shared" si="0"/>
        <v>8</v>
      </c>
      <c r="J14" s="6">
        <f t="shared" si="1"/>
        <v>48</v>
      </c>
      <c r="K14" s="6">
        <v>50</v>
      </c>
      <c r="L14" s="6">
        <f t="shared" si="2"/>
        <v>306</v>
      </c>
    </row>
    <row r="15" spans="1:12">
      <c r="A15" s="2">
        <v>12</v>
      </c>
      <c r="B15" s="2" t="s">
        <v>10</v>
      </c>
      <c r="C15" s="2" t="s">
        <v>35</v>
      </c>
      <c r="D15" s="2" t="s">
        <v>16</v>
      </c>
      <c r="E15" s="3" t="s">
        <v>55</v>
      </c>
      <c r="F15" s="2" t="s">
        <v>51</v>
      </c>
      <c r="G15" s="2">
        <v>10</v>
      </c>
      <c r="H15" s="6">
        <v>60</v>
      </c>
      <c r="I15" s="6">
        <f t="shared" si="0"/>
        <v>20</v>
      </c>
      <c r="J15" s="6">
        <f t="shared" si="1"/>
        <v>120</v>
      </c>
      <c r="K15" s="6">
        <v>50</v>
      </c>
      <c r="L15" s="6">
        <f t="shared" si="2"/>
        <v>790</v>
      </c>
    </row>
    <row r="16" spans="1:12">
      <c r="A16" s="2">
        <v>13</v>
      </c>
      <c r="B16" s="2" t="s">
        <v>10</v>
      </c>
      <c r="C16" s="2" t="s">
        <v>36</v>
      </c>
      <c r="D16" s="2" t="s">
        <v>17</v>
      </c>
      <c r="E16" s="3" t="s">
        <v>55</v>
      </c>
      <c r="F16" s="2" t="s">
        <v>52</v>
      </c>
      <c r="G16" s="2">
        <v>2</v>
      </c>
      <c r="H16" s="6">
        <v>70</v>
      </c>
      <c r="I16" s="6">
        <f t="shared" si="0"/>
        <v>4</v>
      </c>
      <c r="J16" s="6">
        <f t="shared" si="1"/>
        <v>24</v>
      </c>
      <c r="K16" s="6">
        <v>50</v>
      </c>
      <c r="L16" s="6">
        <f t="shared" si="2"/>
        <v>218</v>
      </c>
    </row>
    <row r="17" spans="1:12">
      <c r="A17" s="2">
        <v>14</v>
      </c>
      <c r="B17" s="2" t="s">
        <v>18</v>
      </c>
      <c r="C17" s="2" t="s">
        <v>37</v>
      </c>
      <c r="D17" s="2" t="s">
        <v>19</v>
      </c>
      <c r="E17" s="3" t="s">
        <v>55</v>
      </c>
      <c r="F17" s="2" t="s">
        <v>53</v>
      </c>
      <c r="G17" s="2">
        <v>3</v>
      </c>
      <c r="H17" s="6">
        <f>VLOOKUP(F17,Consignment!$F$4:$H$20,3,FALSE)</f>
        <v>60</v>
      </c>
      <c r="I17" s="6">
        <f t="shared" si="0"/>
        <v>6</v>
      </c>
      <c r="J17" s="6">
        <f t="shared" si="1"/>
        <v>36</v>
      </c>
      <c r="K17" s="6">
        <v>50</v>
      </c>
      <c r="L17" s="6">
        <f t="shared" si="2"/>
        <v>272</v>
      </c>
    </row>
    <row r="18" spans="1:12">
      <c r="A18" s="2">
        <v>15</v>
      </c>
      <c r="B18" s="2" t="s">
        <v>18</v>
      </c>
      <c r="C18" s="2" t="s">
        <v>38</v>
      </c>
      <c r="D18" s="2" t="s">
        <v>21</v>
      </c>
      <c r="E18" s="3" t="s">
        <v>55</v>
      </c>
      <c r="F18" s="2" t="s">
        <v>54</v>
      </c>
      <c r="G18" s="2">
        <v>7</v>
      </c>
      <c r="H18" s="6">
        <f>VLOOKUP(F18,[1]Consignment!$F$4:$H$20,3,FALSE)</f>
        <v>70</v>
      </c>
      <c r="I18" s="6">
        <f t="shared" si="0"/>
        <v>14</v>
      </c>
      <c r="J18" s="6">
        <f t="shared" si="1"/>
        <v>84</v>
      </c>
      <c r="K18" s="6">
        <v>50</v>
      </c>
      <c r="L18" s="6">
        <f t="shared" si="2"/>
        <v>638</v>
      </c>
    </row>
    <row r="19" spans="1:12">
      <c r="A19" s="2">
        <v>16</v>
      </c>
      <c r="B19" s="2" t="s">
        <v>18</v>
      </c>
      <c r="C19" s="2" t="s">
        <v>39</v>
      </c>
      <c r="D19" s="2" t="s">
        <v>22</v>
      </c>
      <c r="E19" s="3" t="s">
        <v>55</v>
      </c>
      <c r="F19" s="2" t="s">
        <v>53</v>
      </c>
      <c r="G19" s="2">
        <v>4</v>
      </c>
      <c r="H19" s="6">
        <f>VLOOKUP(F19,Consignment!$F$4:$H$20,3,FALSE)</f>
        <v>60</v>
      </c>
      <c r="I19" s="6">
        <f t="shared" si="0"/>
        <v>8</v>
      </c>
      <c r="J19" s="6">
        <f t="shared" si="1"/>
        <v>48</v>
      </c>
      <c r="K19" s="6">
        <v>50</v>
      </c>
      <c r="L19" s="6">
        <f t="shared" si="2"/>
        <v>346</v>
      </c>
    </row>
    <row r="20" spans="1:12">
      <c r="A20" s="2">
        <v>17</v>
      </c>
      <c r="B20" s="2" t="s">
        <v>20</v>
      </c>
      <c r="C20" s="2" t="s">
        <v>40</v>
      </c>
      <c r="D20" s="2" t="s">
        <v>23</v>
      </c>
      <c r="E20" s="3" t="s">
        <v>55</v>
      </c>
      <c r="F20" s="2" t="s">
        <v>52</v>
      </c>
      <c r="G20" s="2">
        <v>13</v>
      </c>
      <c r="H20" s="6">
        <v>70</v>
      </c>
      <c r="I20" s="6">
        <f t="shared" si="0"/>
        <v>26</v>
      </c>
      <c r="J20" s="6">
        <f t="shared" si="1"/>
        <v>156</v>
      </c>
      <c r="K20" s="6">
        <v>50</v>
      </c>
      <c r="L20" s="6">
        <f t="shared" si="2"/>
        <v>1142</v>
      </c>
    </row>
    <row r="21" spans="1:12" s="9" customFormat="1">
      <c r="A21" s="11" t="s">
        <v>72</v>
      </c>
      <c r="B21" s="12"/>
      <c r="C21" s="12"/>
      <c r="D21" s="12"/>
      <c r="E21" s="12"/>
      <c r="F21" s="12"/>
      <c r="G21" s="12"/>
      <c r="H21" s="13"/>
      <c r="I21" s="13"/>
      <c r="J21" s="13"/>
      <c r="K21" s="14"/>
      <c r="L21" s="8">
        <f>SUM(L4:L20)</f>
        <v>7456</v>
      </c>
    </row>
    <row r="22" spans="1:12" s="9" customFormat="1" ht="30" customHeight="1">
      <c r="A22" s="15" t="s">
        <v>70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9" customFormat="1" ht="30" customHeight="1">
      <c r="A23" s="15" t="s">
        <v>71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  <row r="24" spans="1:12">
      <c r="G24" s="10">
        <f>SUM(G4:G20)</f>
        <v>89</v>
      </c>
    </row>
    <row r="25" spans="1:12">
      <c r="H25" s="7"/>
    </row>
  </sheetData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3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2025-11-08T10:21:49Z</cp:lastPrinted>
  <dcterms:created xsi:type="dcterms:W3CDTF">2025-11-07T08:08:59Z</dcterms:created>
  <dcterms:modified xsi:type="dcterms:W3CDTF">2025-11-08T10:21:52Z</dcterms:modified>
</cp:coreProperties>
</file>