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Invoice!$A$3:$N$28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26" i="1" l="1"/>
  <c r="H26" i="1"/>
  <c r="I26" i="1"/>
  <c r="L24" i="1" l="1"/>
  <c r="M24" i="1" s="1"/>
  <c r="J24" i="1"/>
  <c r="L23" i="1"/>
  <c r="M23" i="1" s="1"/>
  <c r="J23" i="1"/>
  <c r="L22" i="1"/>
  <c r="M22" i="1" s="1"/>
  <c r="J22" i="1"/>
  <c r="L21" i="1"/>
  <c r="M21" i="1" s="1"/>
  <c r="J21" i="1"/>
  <c r="L20" i="1"/>
  <c r="M20" i="1" s="1"/>
  <c r="J20" i="1"/>
  <c r="L19" i="1"/>
  <c r="M19" i="1" s="1"/>
  <c r="J19" i="1"/>
  <c r="L18" i="1"/>
  <c r="M18" i="1" s="1"/>
  <c r="J18" i="1"/>
  <c r="L17" i="1"/>
  <c r="M17" i="1" s="1"/>
  <c r="J17" i="1"/>
  <c r="L16" i="1"/>
  <c r="M16" i="1" s="1"/>
  <c r="J16" i="1"/>
  <c r="L15" i="1"/>
  <c r="M15" i="1" s="1"/>
  <c r="J15" i="1"/>
  <c r="L14" i="1"/>
  <c r="M14" i="1" s="1"/>
  <c r="J14" i="1"/>
  <c r="L13" i="1"/>
  <c r="M13" i="1" s="1"/>
  <c r="J13" i="1"/>
  <c r="L12" i="1"/>
  <c r="M12" i="1" s="1"/>
  <c r="J12" i="1"/>
  <c r="L11" i="1"/>
  <c r="M11" i="1" s="1"/>
  <c r="J11" i="1"/>
  <c r="L10" i="1"/>
  <c r="M10" i="1" s="1"/>
  <c r="J10" i="1"/>
  <c r="L9" i="1"/>
  <c r="M9" i="1" s="1"/>
  <c r="J9" i="1"/>
  <c r="L8" i="1"/>
  <c r="M8" i="1" s="1"/>
  <c r="J8" i="1"/>
  <c r="L7" i="1"/>
  <c r="M7" i="1" s="1"/>
  <c r="J7" i="1"/>
  <c r="L6" i="1"/>
  <c r="M6" i="1" s="1"/>
  <c r="J6" i="1"/>
  <c r="L5" i="1"/>
  <c r="M5" i="1" s="1"/>
  <c r="L4" i="1"/>
  <c r="J4" i="1"/>
  <c r="L26" i="1" l="1"/>
  <c r="M4" i="1"/>
  <c r="M25" i="1" s="1"/>
  <c r="L2" i="2" l="1"/>
</calcChain>
</file>

<file path=xl/sharedStrings.xml><?xml version="1.0" encoding="utf-8"?>
<sst xmlns="http://schemas.openxmlformats.org/spreadsheetml/2006/main" count="168" uniqueCount="115">
  <si>
    <t>Thanking you for your business.
PRAGATI LOGISTICS</t>
  </si>
  <si>
    <t>INV NO</t>
  </si>
  <si>
    <t xml:space="preserve">LR No </t>
  </si>
  <si>
    <t>FROM</t>
  </si>
  <si>
    <t>TO</t>
  </si>
  <si>
    <t>CASE</t>
  </si>
  <si>
    <t>ACTUAL WEIGHT</t>
  </si>
  <si>
    <t>CHARGED WEIGHT</t>
  </si>
  <si>
    <t>DISTANCE</t>
  </si>
  <si>
    <t>RATE</t>
  </si>
  <si>
    <t>UNLOADING</t>
  </si>
  <si>
    <t>AMOUNT</t>
  </si>
  <si>
    <t>CTC</t>
  </si>
  <si>
    <t>PARTY NAME</t>
  </si>
  <si>
    <t xml:space="preserve">Sl </t>
  </si>
  <si>
    <t>Kindly, verify &amp; confirm within 7 days.
GST to be paid by Consignor under Reverse Charge Mechanism(RCM) as per GST.</t>
  </si>
  <si>
    <t>DATE</t>
  </si>
  <si>
    <t>19/11/2022</t>
  </si>
  <si>
    <t xml:space="preserve">ROYAL PAINTS AND HARDWEAR </t>
  </si>
  <si>
    <t>BILAHAT</t>
  </si>
  <si>
    <t>103</t>
  </si>
  <si>
    <t>PL/DO/18820/22-23</t>
  </si>
  <si>
    <t>INVOICE
PRAGATI LOGISTICS,
SAMANTA SAHI 
KHUNTIA LANE,8984191006
GST No:21AGHPB9356M1Z9</t>
  </si>
  <si>
    <t>LR NO.</t>
  </si>
  <si>
    <t>DESTINATION</t>
  </si>
  <si>
    <t/>
  </si>
  <si>
    <t>AMT.</t>
  </si>
  <si>
    <t>UNLOAD ING</t>
  </si>
  <si>
    <t xml:space="preserve">To,
PRIMCO INDUSTRIES PVT. LTD.
Address: JAGATPUR, CUTTACK, 9289309202
GST No: 21AAMCP7195C1ZD
</t>
  </si>
  <si>
    <t>G UDAYAGIRI</t>
  </si>
  <si>
    <t>SISIR CHANDRA MAHAPATRA</t>
  </si>
  <si>
    <t>KALYANPUR DIGAPAHANDI</t>
  </si>
  <si>
    <t>KODALA</t>
  </si>
  <si>
    <t>DERA</t>
  </si>
  <si>
    <t>SAHOO HARDWARE</t>
  </si>
  <si>
    <t>KAYALPADA</t>
  </si>
  <si>
    <t>PATRA HARDWARE</t>
  </si>
  <si>
    <t>BUGUDA</t>
  </si>
  <si>
    <t>03/6/2025</t>
  </si>
  <si>
    <t>PL/JA/04537</t>
  </si>
  <si>
    <t>85</t>
  </si>
  <si>
    <t>GUPTESWAR STORES</t>
  </si>
  <si>
    <t>PL/JA/04552</t>
  </si>
  <si>
    <t>86</t>
  </si>
  <si>
    <t>JAIPUR ROAD       (PARADEEP ROAD)</t>
  </si>
  <si>
    <t>05/6/2025</t>
  </si>
  <si>
    <t>PL/JA/04718</t>
  </si>
  <si>
    <t>88</t>
  </si>
  <si>
    <t>DHARITRI PAINTS</t>
  </si>
  <si>
    <t>06/6/2025</t>
  </si>
  <si>
    <t>PL/JA/04796</t>
  </si>
  <si>
    <t>89</t>
  </si>
  <si>
    <t>THAKURPATNA</t>
  </si>
  <si>
    <t>LAXMI NARAYAN TRADERS</t>
  </si>
  <si>
    <t>07/6/2025</t>
  </si>
  <si>
    <t>PL/JA/04823</t>
  </si>
  <si>
    <t>91</t>
  </si>
  <si>
    <t>PL/JA/04825</t>
  </si>
  <si>
    <t>90</t>
  </si>
  <si>
    <t xml:space="preserve">B S TRADERS </t>
  </si>
  <si>
    <t>09/6/2025</t>
  </si>
  <si>
    <t>PL/JA/04926</t>
  </si>
  <si>
    <t>92</t>
  </si>
  <si>
    <t>17/6/2025</t>
  </si>
  <si>
    <t>PL/JA/05246</t>
  </si>
  <si>
    <t>94</t>
  </si>
  <si>
    <t>19/6/2025</t>
  </si>
  <si>
    <t>PL/JA/05411</t>
  </si>
  <si>
    <t>95</t>
  </si>
  <si>
    <t>GOBARA</t>
  </si>
  <si>
    <t xml:space="preserve">NEW ADISHAKTI ENTERPRISES </t>
  </si>
  <si>
    <t>20/6/2025</t>
  </si>
  <si>
    <t>PL/JA/05476</t>
  </si>
  <si>
    <t>98</t>
  </si>
  <si>
    <t xml:space="preserve">BELLAGUNTHA </t>
  </si>
  <si>
    <t>MAA MANGALA GLASS HOUSE</t>
  </si>
  <si>
    <t>PL/JA/05477</t>
  </si>
  <si>
    <t>97</t>
  </si>
  <si>
    <t>PL/JA/05478</t>
  </si>
  <si>
    <t>96</t>
  </si>
  <si>
    <t>24/6/2025</t>
  </si>
  <si>
    <t>PL/JA/05656</t>
  </si>
  <si>
    <t>N/07</t>
  </si>
  <si>
    <t>PL/JA/05682</t>
  </si>
  <si>
    <t>102</t>
  </si>
  <si>
    <t>GANJAM</t>
  </si>
  <si>
    <t>MAHALAXMI TRADERS</t>
  </si>
  <si>
    <t>PL/JA/05683</t>
  </si>
  <si>
    <t>101</t>
  </si>
  <si>
    <t>25/6/2025</t>
  </si>
  <si>
    <t>PL/JA/05740</t>
  </si>
  <si>
    <t>KANAKADURGA HARDWARE STORE</t>
  </si>
  <si>
    <t>26/6/2025</t>
  </si>
  <si>
    <t>PL/JA/05847</t>
  </si>
  <si>
    <t>104</t>
  </si>
  <si>
    <t>GHASIPURA</t>
  </si>
  <si>
    <t>MAHAVIR HARDWARE STORE</t>
  </si>
  <si>
    <t>28/6/2025</t>
  </si>
  <si>
    <t>PL/JA/05960</t>
  </si>
  <si>
    <t>105</t>
  </si>
  <si>
    <t>BANBARADA</t>
  </si>
  <si>
    <t>TRISHA ENTERPRISES</t>
  </si>
  <si>
    <t>PL/JA/06044</t>
  </si>
  <si>
    <t>N/08</t>
  </si>
  <si>
    <t>BALASORE</t>
  </si>
  <si>
    <t>A R ENTERPRISES</t>
  </si>
  <si>
    <t>30/6/2025</t>
  </si>
  <si>
    <t>PL/JA/06121</t>
  </si>
  <si>
    <t>106</t>
  </si>
  <si>
    <t>BADAMBADI</t>
  </si>
  <si>
    <t>GUDUMAMA ENTERPRISES</t>
  </si>
  <si>
    <t>PL/JA/06223</t>
  </si>
  <si>
    <t>107</t>
  </si>
  <si>
    <t>(RUPEES TWENTY THREE THOUSAND FIVE HUNDRED SEVENTY THREE ONLY)</t>
  </si>
  <si>
    <t>Bill Date: 30/06/2025
Bill No : 9497
Total Amount: 23573.00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</si>
</sst>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6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1"/>
      <name val="Calibri"/>
      <family val="2"/>
    </font>
    <font>
      <b/>
      <sz val="12"/>
      <name val="Calibri"/>
      <family val="2"/>
    </font>
    <font>
      <b/>
      <sz val="10"/>
      <name val="Kinnari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65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5" fillId="0" borderId="1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65" fontId="5" fillId="0" borderId="7" xfId="1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2" fontId="0" fillId="0" borderId="16" xfId="0" applyNumberFormat="1" applyBorder="1" applyAlignment="1">
      <alignment vertical="center"/>
    </xf>
    <xf numFmtId="2" fontId="0" fillId="0" borderId="17" xfId="0" applyNumberFormat="1" applyBorder="1" applyAlignment="1">
      <alignment vertical="center"/>
    </xf>
    <xf numFmtId="0" fontId="0" fillId="0" borderId="13" xfId="0" applyBorder="1" applyAlignment="1">
      <alignment horizontal="center" vertical="center"/>
    </xf>
    <xf numFmtId="2" fontId="0" fillId="0" borderId="14" xfId="0" applyNumberFormat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/>
    <xf numFmtId="2" fontId="0" fillId="0" borderId="1" xfId="0" applyNumberFormat="1" applyFill="1" applyBorder="1"/>
    <xf numFmtId="2" fontId="0" fillId="0" borderId="1" xfId="0" applyNumberFormat="1" applyFill="1" applyBorder="1" applyAlignment="1">
      <alignment vertical="center"/>
    </xf>
    <xf numFmtId="2" fontId="0" fillId="0" borderId="14" xfId="0" applyNumberFormat="1" applyFill="1" applyBorder="1" applyAlignment="1">
      <alignment vertical="center"/>
    </xf>
    <xf numFmtId="0" fontId="0" fillId="0" borderId="12" xfId="0" applyFill="1" applyBorder="1"/>
    <xf numFmtId="0" fontId="1" fillId="0" borderId="0" xfId="0" applyFont="1" applyFill="1" applyAlignment="1">
      <alignment wrapText="1"/>
    </xf>
    <xf numFmtId="0" fontId="3" fillId="0" borderId="12" xfId="0" applyFont="1" applyFill="1" applyBorder="1"/>
    <xf numFmtId="2" fontId="1" fillId="0" borderId="18" xfId="0" applyNumberFormat="1" applyFont="1" applyFill="1" applyBorder="1"/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Border="1"/>
    <xf numFmtId="0" fontId="1" fillId="0" borderId="0" xfId="0" applyFont="1" applyBorder="1" applyAlignment="1">
      <alignment wrapText="1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/>
    <xf numFmtId="0" fontId="3" fillId="0" borderId="20" xfId="0" applyFont="1" applyFill="1" applyBorder="1"/>
    <xf numFmtId="2" fontId="0" fillId="0" borderId="20" xfId="0" applyNumberFormat="1" applyFill="1" applyBorder="1"/>
    <xf numFmtId="2" fontId="0" fillId="0" borderId="20" xfId="0" applyNumberFormat="1" applyFill="1" applyBorder="1" applyAlignment="1">
      <alignment vertical="center"/>
    </xf>
    <xf numFmtId="2" fontId="0" fillId="0" borderId="21" xfId="0" applyNumberFormat="1" applyFill="1" applyBorder="1" applyAlignment="1">
      <alignment vertical="center"/>
    </xf>
    <xf numFmtId="0" fontId="1" fillId="0" borderId="18" xfId="0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2" fontId="4" fillId="0" borderId="7" xfId="0" applyNumberFormat="1" applyFont="1" applyBorder="1" applyAlignment="1">
      <alignment horizontal="left" vertical="center" wrapText="1"/>
    </xf>
    <xf numFmtId="2" fontId="4" fillId="0" borderId="8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1" fillId="0" borderId="22" xfId="0" applyFont="1" applyFill="1" applyBorder="1" applyAlignment="1">
      <alignment horizontal="right"/>
    </xf>
  </cellXfs>
  <cellStyles count="2">
    <cellStyle name="Normal" xfId="0" builtinId="0"/>
    <cellStyle name="Normal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7</xdr:col>
      <xdr:colOff>585597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5"/>
          <a:ext cx="4605147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>
        <row r="3">
          <cell r="C3" t="str">
            <v>DESTINATION</v>
          </cell>
          <cell r="D3" t="str">
            <v>DISTANCE</v>
          </cell>
        </row>
        <row r="4">
          <cell r="C4" t="str">
            <v>B D PUR</v>
          </cell>
          <cell r="D4">
            <v>295</v>
          </cell>
        </row>
        <row r="5">
          <cell r="C5" t="str">
            <v>KANDARPUR</v>
          </cell>
          <cell r="D5">
            <v>30</v>
          </cell>
        </row>
        <row r="6">
          <cell r="C6" t="str">
            <v>AINTHAPALI</v>
          </cell>
          <cell r="D6">
            <v>280</v>
          </cell>
        </row>
        <row r="7">
          <cell r="C7" t="str">
            <v>ALANAHATA</v>
          </cell>
          <cell r="D7">
            <v>70</v>
          </cell>
        </row>
        <row r="8">
          <cell r="C8" t="str">
            <v>ANGUL</v>
          </cell>
          <cell r="D8">
            <v>125</v>
          </cell>
        </row>
        <row r="9">
          <cell r="C9" t="str">
            <v>ANLABERENI</v>
          </cell>
          <cell r="D9">
            <v>170</v>
          </cell>
        </row>
        <row r="10">
          <cell r="C10" t="str">
            <v>ANTARA</v>
          </cell>
          <cell r="D10">
            <v>200</v>
          </cell>
        </row>
        <row r="11">
          <cell r="C11" t="str">
            <v>ASKA</v>
          </cell>
          <cell r="D11">
            <v>240</v>
          </cell>
        </row>
        <row r="12">
          <cell r="C12" t="str">
            <v>ASTARANG</v>
          </cell>
          <cell r="D12">
            <v>100</v>
          </cell>
        </row>
        <row r="13">
          <cell r="C13" t="str">
            <v>ATHAGARH</v>
          </cell>
          <cell r="D13">
            <v>40</v>
          </cell>
        </row>
        <row r="14">
          <cell r="C14" t="str">
            <v>BADAMBADI</v>
          </cell>
          <cell r="D14">
            <v>15</v>
          </cell>
        </row>
        <row r="15">
          <cell r="C15" t="str">
            <v>BAHALDA</v>
          </cell>
          <cell r="D15">
            <v>290</v>
          </cell>
        </row>
        <row r="16">
          <cell r="C16" t="str">
            <v>BALASORE</v>
          </cell>
          <cell r="D16">
            <v>200</v>
          </cell>
        </row>
        <row r="17">
          <cell r="C17" t="str">
            <v>BALIANTA</v>
          </cell>
          <cell r="D17">
            <v>30</v>
          </cell>
        </row>
        <row r="18">
          <cell r="C18" t="str">
            <v>BALIGUDA</v>
          </cell>
          <cell r="D18">
            <v>330</v>
          </cell>
        </row>
        <row r="19">
          <cell r="C19" t="str">
            <v>BALIKUDA</v>
          </cell>
          <cell r="D19">
            <v>70</v>
          </cell>
        </row>
        <row r="20">
          <cell r="C20" t="str">
            <v>BALIPADAR</v>
          </cell>
          <cell r="D20">
            <v>270</v>
          </cell>
        </row>
        <row r="21">
          <cell r="C21" t="str">
            <v>BALUGAON</v>
          </cell>
          <cell r="D21">
            <v>130</v>
          </cell>
        </row>
        <row r="22">
          <cell r="C22" t="str">
            <v>BANBARADA</v>
          </cell>
          <cell r="D22">
            <v>60</v>
          </cell>
        </row>
        <row r="23">
          <cell r="C23" t="str">
            <v>BANKI</v>
          </cell>
          <cell r="D23">
            <v>90</v>
          </cell>
        </row>
        <row r="24">
          <cell r="C24" t="str">
            <v>BARAL</v>
          </cell>
          <cell r="D24">
            <v>35</v>
          </cell>
        </row>
        <row r="25">
          <cell r="C25" t="str">
            <v>BARBIL</v>
          </cell>
          <cell r="D25">
            <v>285</v>
          </cell>
        </row>
        <row r="26">
          <cell r="C26" t="str">
            <v>BARIPADA</v>
          </cell>
          <cell r="D26">
            <v>255</v>
          </cell>
        </row>
        <row r="27">
          <cell r="C27" t="str">
            <v>BASTA</v>
          </cell>
          <cell r="D27">
            <v>240</v>
          </cell>
        </row>
        <row r="28">
          <cell r="C28" t="str">
            <v>BASUDEVPUR</v>
          </cell>
          <cell r="D28">
            <v>170</v>
          </cell>
        </row>
        <row r="29">
          <cell r="C29" t="str">
            <v xml:space="preserve">BELLAGUNTHA </v>
          </cell>
          <cell r="D29">
            <v>290</v>
          </cell>
        </row>
        <row r="30">
          <cell r="C30" t="str">
            <v>BERHAMPUR</v>
          </cell>
          <cell r="D30">
            <v>200</v>
          </cell>
        </row>
        <row r="31">
          <cell r="C31" t="str">
            <v>BETANATI</v>
          </cell>
          <cell r="D31">
            <v>285</v>
          </cell>
        </row>
        <row r="32">
          <cell r="C32" t="str">
            <v>BHADRAK</v>
          </cell>
          <cell r="D32">
            <v>120</v>
          </cell>
        </row>
        <row r="33">
          <cell r="C33" t="str">
            <v>BHAMASYALI</v>
          </cell>
          <cell r="D33">
            <v>260</v>
          </cell>
        </row>
        <row r="34">
          <cell r="C34" t="str">
            <v>BHANJANAGAR</v>
          </cell>
          <cell r="D34">
            <v>210</v>
          </cell>
        </row>
        <row r="35">
          <cell r="C35" t="str">
            <v>BHUBANESWAR</v>
          </cell>
          <cell r="D35">
            <v>30</v>
          </cell>
        </row>
        <row r="36">
          <cell r="C36" t="str">
            <v>BHUTMUNDAI</v>
          </cell>
          <cell r="D36">
            <v>80</v>
          </cell>
        </row>
        <row r="37">
          <cell r="C37" t="str">
            <v>BIDEIPUR</v>
          </cell>
          <cell r="D37">
            <v>160</v>
          </cell>
        </row>
        <row r="38">
          <cell r="C38" t="str">
            <v>BIDUBAZAR</v>
          </cell>
          <cell r="D38">
            <v>145</v>
          </cell>
        </row>
        <row r="39">
          <cell r="C39" t="str">
            <v>BIDYADHARPUR CUTTACK</v>
          </cell>
          <cell r="D39">
            <v>25</v>
          </cell>
        </row>
        <row r="40">
          <cell r="C40" t="str">
            <v>BIJIGOL</v>
          </cell>
          <cell r="D40">
            <v>135</v>
          </cell>
        </row>
        <row r="41">
          <cell r="C41" t="str">
            <v>BILAHAT</v>
          </cell>
          <cell r="D41">
            <v>50</v>
          </cell>
        </row>
        <row r="42">
          <cell r="C42" t="str">
            <v>BOLANI</v>
          </cell>
          <cell r="D42">
            <v>285</v>
          </cell>
        </row>
        <row r="43">
          <cell r="C43" t="str">
            <v>BRAHMABARADA</v>
          </cell>
          <cell r="D43">
            <v>80</v>
          </cell>
        </row>
        <row r="44">
          <cell r="C44" t="str">
            <v>BUGUDA</v>
          </cell>
          <cell r="D44">
            <v>180</v>
          </cell>
        </row>
        <row r="45">
          <cell r="C45" t="str">
            <v>BUXIBAZAR</v>
          </cell>
          <cell r="D45">
            <v>15</v>
          </cell>
        </row>
        <row r="46">
          <cell r="C46" t="str">
            <v>CHAFLA</v>
          </cell>
          <cell r="D46">
            <v>240</v>
          </cell>
        </row>
        <row r="47">
          <cell r="C47" t="str">
            <v>CHANDBALI</v>
          </cell>
          <cell r="D47">
            <v>110</v>
          </cell>
        </row>
        <row r="48">
          <cell r="C48" t="str">
            <v>CHARAMPA</v>
          </cell>
          <cell r="D48">
            <v>105</v>
          </cell>
        </row>
        <row r="49">
          <cell r="C49" t="str">
            <v>CHARICHHAKA</v>
          </cell>
          <cell r="D49">
            <v>220</v>
          </cell>
        </row>
        <row r="50">
          <cell r="C50" t="str">
            <v>CHHATIA</v>
          </cell>
          <cell r="D50">
            <v>25</v>
          </cell>
        </row>
        <row r="51">
          <cell r="C51" t="str">
            <v>CHOUDWAR</v>
          </cell>
          <cell r="D51">
            <v>15</v>
          </cell>
        </row>
        <row r="52">
          <cell r="C52" t="str">
            <v>COLLEGE SQUARE (CUTTACK)</v>
          </cell>
          <cell r="D52">
            <v>10</v>
          </cell>
        </row>
        <row r="53">
          <cell r="C53" t="str">
            <v>DAMANA</v>
          </cell>
          <cell r="D53">
            <v>30</v>
          </cell>
        </row>
        <row r="54">
          <cell r="C54" t="str">
            <v>DASAMALLI</v>
          </cell>
          <cell r="D54">
            <v>260</v>
          </cell>
        </row>
        <row r="55">
          <cell r="C55" t="str">
            <v>DERA</v>
          </cell>
          <cell r="D55">
            <v>140</v>
          </cell>
        </row>
        <row r="56">
          <cell r="C56" t="str">
            <v>DHAMARA</v>
          </cell>
          <cell r="D56">
            <v>210</v>
          </cell>
        </row>
        <row r="57">
          <cell r="C57" t="str">
            <v>DHARMAGATPUR</v>
          </cell>
          <cell r="D57">
            <v>40</v>
          </cell>
        </row>
        <row r="58">
          <cell r="C58" t="str">
            <v>DOLASAHI</v>
          </cell>
          <cell r="D58">
            <v>140</v>
          </cell>
        </row>
        <row r="59">
          <cell r="C59" t="str">
            <v>G UDAYAGIRI</v>
          </cell>
          <cell r="D59">
            <v>280</v>
          </cell>
        </row>
        <row r="60">
          <cell r="C60" t="str">
            <v>GHASIPURA</v>
          </cell>
          <cell r="D60">
            <v>120</v>
          </cell>
        </row>
        <row r="61">
          <cell r="C61" t="str">
            <v>GOKAN</v>
          </cell>
          <cell r="D61">
            <v>45</v>
          </cell>
        </row>
        <row r="62">
          <cell r="C62" t="str">
            <v>GOLAPOKHARI</v>
          </cell>
          <cell r="D62">
            <v>180</v>
          </cell>
        </row>
        <row r="63">
          <cell r="C63" t="str">
            <v>GOP</v>
          </cell>
          <cell r="D63">
            <v>105</v>
          </cell>
        </row>
        <row r="64">
          <cell r="C64" t="str">
            <v>GOPINATHPUR PAGA</v>
          </cell>
          <cell r="D64">
            <v>25</v>
          </cell>
        </row>
        <row r="65">
          <cell r="C65" t="str">
            <v>HALDIPADA</v>
          </cell>
          <cell r="D65">
            <v>230</v>
          </cell>
        </row>
        <row r="66">
          <cell r="C66" t="str">
            <v>HATA BAZAR (JAGATSINGHPUR)</v>
          </cell>
          <cell r="D66">
            <v>70</v>
          </cell>
        </row>
        <row r="67">
          <cell r="C67" t="str">
            <v>HATIATANGAR</v>
          </cell>
          <cell r="D67">
            <v>220</v>
          </cell>
        </row>
        <row r="68">
          <cell r="C68" t="str">
            <v>JAGAMARA</v>
          </cell>
          <cell r="D68">
            <v>40</v>
          </cell>
        </row>
        <row r="69">
          <cell r="C69" t="str">
            <v xml:space="preserve">JAGANNATH PRASAD </v>
          </cell>
          <cell r="D69">
            <v>210</v>
          </cell>
        </row>
        <row r="70">
          <cell r="C70" t="str">
            <v>JAGATSINGHPUR</v>
          </cell>
          <cell r="D70">
            <v>70</v>
          </cell>
        </row>
        <row r="71">
          <cell r="C71" t="str">
            <v>JALESWAR</v>
          </cell>
          <cell r="D71">
            <v>250</v>
          </cell>
        </row>
        <row r="72">
          <cell r="C72" t="str">
            <v>JARAPADA</v>
          </cell>
          <cell r="D72">
            <v>145</v>
          </cell>
        </row>
        <row r="73">
          <cell r="C73" t="str">
            <v>JATNI</v>
          </cell>
          <cell r="D73">
            <v>50</v>
          </cell>
        </row>
        <row r="74">
          <cell r="C74" t="str">
            <v>JOBRA</v>
          </cell>
          <cell r="D74">
            <v>14</v>
          </cell>
        </row>
        <row r="75">
          <cell r="C75" t="str">
            <v>KABISURYANAGAR</v>
          </cell>
          <cell r="D75">
            <v>250</v>
          </cell>
        </row>
        <row r="76">
          <cell r="C76" t="str">
            <v>KAITHKHOLA</v>
          </cell>
          <cell r="D76">
            <v>170</v>
          </cell>
        </row>
        <row r="77">
          <cell r="C77" t="str">
            <v>KAMAKHYANAGAR</v>
          </cell>
          <cell r="D77">
            <v>90</v>
          </cell>
        </row>
        <row r="78">
          <cell r="C78" t="str">
            <v>KANDHAMAL</v>
          </cell>
          <cell r="D78">
            <v>270</v>
          </cell>
        </row>
        <row r="79">
          <cell r="C79" t="str">
            <v>KANSAMARI</v>
          </cell>
          <cell r="D79">
            <v>240</v>
          </cell>
        </row>
        <row r="80">
          <cell r="C80" t="str">
            <v>KANTAPADA</v>
          </cell>
          <cell r="D80">
            <v>35</v>
          </cell>
        </row>
        <row r="81">
          <cell r="C81" t="str">
            <v>KATHADERA RENGALI CAMP</v>
          </cell>
          <cell r="D81">
            <v>300</v>
          </cell>
        </row>
        <row r="82">
          <cell r="C82" t="str">
            <v>KAYALPADA</v>
          </cell>
          <cell r="D82">
            <v>30</v>
          </cell>
        </row>
        <row r="83">
          <cell r="C83" t="str">
            <v>KENDUPADAR</v>
          </cell>
          <cell r="D83">
            <v>220</v>
          </cell>
        </row>
        <row r="84">
          <cell r="C84" t="str">
            <v>KEONJHAR</v>
          </cell>
          <cell r="D84">
            <v>200</v>
          </cell>
        </row>
        <row r="85">
          <cell r="C85" t="str">
            <v>KESHARIPUR</v>
          </cell>
          <cell r="D85">
            <v>160</v>
          </cell>
        </row>
        <row r="86">
          <cell r="C86" t="str">
            <v>KHAMAR</v>
          </cell>
          <cell r="D86">
            <v>160</v>
          </cell>
        </row>
        <row r="87">
          <cell r="C87" t="str">
            <v>KISHORE NAGAR</v>
          </cell>
          <cell r="D87">
            <v>30</v>
          </cell>
        </row>
        <row r="88">
          <cell r="C88" t="str">
            <v>KODALA</v>
          </cell>
          <cell r="D88">
            <v>265</v>
          </cell>
        </row>
        <row r="89">
          <cell r="C89" t="str">
            <v>KRUSHNANANDPUR</v>
          </cell>
          <cell r="D89">
            <v>50</v>
          </cell>
        </row>
        <row r="90">
          <cell r="C90" t="str">
            <v>KSHARIYA BAZAR</v>
          </cell>
          <cell r="D90">
            <v>265</v>
          </cell>
        </row>
        <row r="91">
          <cell r="C91" t="str">
            <v>KUANPAL</v>
          </cell>
          <cell r="D91">
            <v>35</v>
          </cell>
        </row>
        <row r="92">
          <cell r="C92" t="str">
            <v>KUDIA</v>
          </cell>
          <cell r="D92">
            <v>220</v>
          </cell>
        </row>
        <row r="93">
          <cell r="C93" t="str">
            <v>KULLADA</v>
          </cell>
          <cell r="D93">
            <v>290</v>
          </cell>
        </row>
        <row r="94">
          <cell r="C94" t="str">
            <v>KUNJABANGARH</v>
          </cell>
          <cell r="D94">
            <v>170</v>
          </cell>
        </row>
        <row r="95">
          <cell r="C95" t="str">
            <v>LUNAHAR</v>
          </cell>
          <cell r="D95">
            <v>30</v>
          </cell>
        </row>
        <row r="96">
          <cell r="C96" t="str">
            <v>MADHUPATNA</v>
          </cell>
          <cell r="D96">
            <v>10</v>
          </cell>
        </row>
        <row r="97">
          <cell r="C97" t="str">
            <v>MAHANGA</v>
          </cell>
          <cell r="D97">
            <v>60</v>
          </cell>
        </row>
        <row r="98">
          <cell r="C98" t="str">
            <v>MANDAPADA</v>
          </cell>
          <cell r="D98">
            <v>20</v>
          </cell>
        </row>
        <row r="99">
          <cell r="C99" t="str">
            <v>MARKONA</v>
          </cell>
          <cell r="D99">
            <v>140</v>
          </cell>
        </row>
        <row r="100">
          <cell r="C100" t="str">
            <v>MATHASAHI</v>
          </cell>
          <cell r="D100">
            <v>60</v>
          </cell>
        </row>
        <row r="101">
          <cell r="C101" t="str">
            <v>MOTIGANJ</v>
          </cell>
          <cell r="D101">
            <v>210</v>
          </cell>
        </row>
        <row r="102">
          <cell r="C102" t="str">
            <v>NAZARPUR</v>
          </cell>
          <cell r="D102">
            <v>5</v>
          </cell>
        </row>
        <row r="103">
          <cell r="C103" t="str">
            <v>NEMALO</v>
          </cell>
          <cell r="D103">
            <v>35</v>
          </cell>
        </row>
        <row r="104">
          <cell r="C104" t="str">
            <v>NIALI</v>
          </cell>
          <cell r="D104">
            <v>60</v>
          </cell>
        </row>
        <row r="105">
          <cell r="C105" t="str">
            <v>NILAGIRI</v>
          </cell>
          <cell r="D105">
            <v>160</v>
          </cell>
        </row>
        <row r="106">
          <cell r="C106" t="str">
            <v>NISCHINTAKOILI</v>
          </cell>
          <cell r="D106">
            <v>35</v>
          </cell>
        </row>
        <row r="107">
          <cell r="C107" t="str">
            <v>NUAPADA CTC</v>
          </cell>
          <cell r="D107">
            <v>15</v>
          </cell>
        </row>
        <row r="108">
          <cell r="C108" t="str">
            <v>NURSINGHA BAZAR</v>
          </cell>
          <cell r="D108">
            <v>15</v>
          </cell>
        </row>
        <row r="109">
          <cell r="C109" t="str">
            <v>PARADEEP</v>
          </cell>
          <cell r="D109">
            <v>110</v>
          </cell>
        </row>
        <row r="110">
          <cell r="C110" t="str">
            <v>PATHAPUR</v>
          </cell>
          <cell r="D110">
            <v>100</v>
          </cell>
        </row>
        <row r="111">
          <cell r="C111" t="str">
            <v>PATKURA</v>
          </cell>
          <cell r="D111">
            <v>80</v>
          </cell>
        </row>
        <row r="112">
          <cell r="C112" t="str">
            <v>PIPILI</v>
          </cell>
          <cell r="D112">
            <v>55</v>
          </cell>
        </row>
        <row r="113">
          <cell r="C113" t="str">
            <v>POLASARA</v>
          </cell>
          <cell r="D113">
            <v>270</v>
          </cell>
        </row>
        <row r="114">
          <cell r="C114" t="str">
            <v>PRATAPNAGAR</v>
          </cell>
          <cell r="D114">
            <v>25</v>
          </cell>
        </row>
        <row r="115">
          <cell r="C115" t="str">
            <v>RAGHUNATHPUR</v>
          </cell>
          <cell r="D115">
            <v>40</v>
          </cell>
        </row>
        <row r="116">
          <cell r="C116" t="str">
            <v>RAIKIA</v>
          </cell>
          <cell r="D116">
            <v>270</v>
          </cell>
        </row>
        <row r="117">
          <cell r="C117" t="str">
            <v>RAIPUR</v>
          </cell>
          <cell r="D117">
            <v>30</v>
          </cell>
        </row>
        <row r="118">
          <cell r="C118" t="str">
            <v xml:space="preserve">RASULGARD </v>
          </cell>
          <cell r="D118">
            <v>30</v>
          </cell>
        </row>
        <row r="119">
          <cell r="C119" t="str">
            <v>RUPSA</v>
          </cell>
          <cell r="D119">
            <v>200</v>
          </cell>
        </row>
        <row r="120">
          <cell r="C120" t="str">
            <v>SALIPUR</v>
          </cell>
          <cell r="D120">
            <v>25</v>
          </cell>
        </row>
        <row r="121">
          <cell r="C121" t="str">
            <v>SANABAZAR</v>
          </cell>
          <cell r="D121">
            <v>50</v>
          </cell>
        </row>
        <row r="122">
          <cell r="C122" t="str">
            <v>SANKARAKHOL</v>
          </cell>
          <cell r="D122">
            <v>225</v>
          </cell>
        </row>
        <row r="123">
          <cell r="C123" t="str">
            <v>SATICHOURA</v>
          </cell>
          <cell r="D123">
            <v>15</v>
          </cell>
        </row>
        <row r="124">
          <cell r="C124" t="str">
            <v>SATYABADI SAKHIGOPAL</v>
          </cell>
          <cell r="D124">
            <v>75</v>
          </cell>
        </row>
        <row r="125">
          <cell r="C125" t="str">
            <v>SHEIKH BAZAR</v>
          </cell>
          <cell r="D125">
            <v>20</v>
          </cell>
        </row>
        <row r="126">
          <cell r="C126" t="str">
            <v>SHERGARH</v>
          </cell>
          <cell r="D126">
            <v>245</v>
          </cell>
        </row>
        <row r="127">
          <cell r="C127" t="str">
            <v>SIMULIA</v>
          </cell>
          <cell r="D127">
            <v>150</v>
          </cell>
        </row>
        <row r="128">
          <cell r="C128" t="str">
            <v>SORO</v>
          </cell>
          <cell r="D128">
            <v>150</v>
          </cell>
        </row>
        <row r="129">
          <cell r="C129" t="str">
            <v>SORODA</v>
          </cell>
          <cell r="D129">
            <v>280</v>
          </cell>
        </row>
        <row r="130">
          <cell r="C130" t="str">
            <v>TALAKADADA</v>
          </cell>
          <cell r="D130">
            <v>230</v>
          </cell>
        </row>
        <row r="131">
          <cell r="C131" t="str">
            <v>THAKURMUNDA</v>
          </cell>
          <cell r="D131">
            <v>240</v>
          </cell>
        </row>
        <row r="132">
          <cell r="C132" t="str">
            <v>THAKURPATNA</v>
          </cell>
          <cell r="D132">
            <v>60</v>
          </cell>
        </row>
        <row r="133">
          <cell r="C133" t="str">
            <v>TIHIDI</v>
          </cell>
          <cell r="D133">
            <v>140</v>
          </cell>
        </row>
        <row r="134">
          <cell r="C134" t="str">
            <v>TIKABALI</v>
          </cell>
          <cell r="D134">
            <v>280</v>
          </cell>
        </row>
        <row r="135">
          <cell r="C135" t="str">
            <v>TRINATH BAZAR</v>
          </cell>
          <cell r="D135">
            <v>25</v>
          </cell>
        </row>
        <row r="136">
          <cell r="C136" t="str">
            <v>TRISULIA</v>
          </cell>
          <cell r="D136">
            <v>20</v>
          </cell>
        </row>
        <row r="137">
          <cell r="C137" t="str">
            <v>UDALA</v>
          </cell>
          <cell r="D137">
            <v>190</v>
          </cell>
        </row>
        <row r="138">
          <cell r="C138" t="str">
            <v>UTTARA</v>
          </cell>
          <cell r="D138">
            <v>40</v>
          </cell>
        </row>
        <row r="139">
          <cell r="C139" t="str">
            <v>RAIRANGPUR</v>
          </cell>
          <cell r="D139">
            <v>270</v>
          </cell>
        </row>
        <row r="140">
          <cell r="C140" t="str">
            <v>KHANDAETA</v>
          </cell>
          <cell r="D140">
            <v>30</v>
          </cell>
        </row>
        <row r="141">
          <cell r="C141" t="str">
            <v>LENKUDIPADA</v>
          </cell>
          <cell r="D141">
            <v>130</v>
          </cell>
        </row>
        <row r="142">
          <cell r="C142" t="str">
            <v>KUSI</v>
          </cell>
          <cell r="D142">
            <v>85</v>
          </cell>
        </row>
        <row r="143">
          <cell r="C143" t="str">
            <v>GOBARA</v>
          </cell>
          <cell r="D143">
            <v>275</v>
          </cell>
        </row>
        <row r="144">
          <cell r="C144" t="str">
            <v>MENDHASALA</v>
          </cell>
          <cell r="D144">
            <v>50</v>
          </cell>
        </row>
        <row r="145">
          <cell r="C145" t="str">
            <v>BADAGADA</v>
          </cell>
          <cell r="D145">
            <v>275</v>
          </cell>
        </row>
        <row r="146">
          <cell r="C146" t="str">
            <v>GOURI SHANKAR PARK CUTTACK</v>
          </cell>
          <cell r="D146">
            <v>15</v>
          </cell>
        </row>
        <row r="147">
          <cell r="C147" t="str">
            <v>CHARICHHAK</v>
          </cell>
          <cell r="D147">
            <v>100</v>
          </cell>
        </row>
        <row r="148">
          <cell r="C148" t="str">
            <v>NTPC KANIHA</v>
          </cell>
          <cell r="D148">
            <v>160</v>
          </cell>
        </row>
        <row r="149">
          <cell r="C149" t="str">
            <v>BALIA BALASORE</v>
          </cell>
          <cell r="D149">
            <v>210</v>
          </cell>
        </row>
        <row r="150">
          <cell r="C150" t="str">
            <v>GANGAPUR</v>
          </cell>
          <cell r="D150">
            <v>280</v>
          </cell>
        </row>
        <row r="151">
          <cell r="C151" t="str">
            <v>JAIPUR ROAD (PARADEEP ROAD)</v>
          </cell>
          <cell r="D151">
            <v>100</v>
          </cell>
        </row>
        <row r="152">
          <cell r="C152" t="str">
            <v>KALYANPUR DIGAPAHANDI</v>
          </cell>
          <cell r="D152">
            <v>265</v>
          </cell>
        </row>
        <row r="153">
          <cell r="C153" t="str">
            <v>HINJILICUT</v>
          </cell>
          <cell r="D153">
            <v>230</v>
          </cell>
        </row>
        <row r="154">
          <cell r="C154" t="str">
            <v>KHALLIKOTE</v>
          </cell>
          <cell r="D154">
            <v>270</v>
          </cell>
        </row>
        <row r="155">
          <cell r="C155" t="str">
            <v>HUMMA</v>
          </cell>
          <cell r="D155">
            <v>250</v>
          </cell>
        </row>
        <row r="156">
          <cell r="C156" t="str">
            <v>GOLABANDHA</v>
          </cell>
          <cell r="D156">
            <v>225</v>
          </cell>
        </row>
        <row r="157">
          <cell r="C157" t="str">
            <v>JAJPUR ROAD</v>
          </cell>
          <cell r="D157">
            <v>80</v>
          </cell>
        </row>
        <row r="158">
          <cell r="C158" t="str">
            <v>DERA</v>
          </cell>
          <cell r="D158">
            <v>140</v>
          </cell>
        </row>
        <row r="159">
          <cell r="C159" t="str">
            <v>GANJAM</v>
          </cell>
          <cell r="D159">
            <v>260</v>
          </cell>
        </row>
      </sheetData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S5" sqref="S5"/>
    </sheetView>
  </sheetViews>
  <sheetFormatPr defaultColWidth="9.140625" defaultRowHeight="15"/>
  <cols>
    <col min="1" max="1" width="4.28515625" style="1" customWidth="1"/>
    <col min="2" max="2" width="9.7109375" style="14" bestFit="1" customWidth="1"/>
    <col min="3" max="3" width="12.140625" style="1" customWidth="1"/>
    <col min="4" max="4" width="5.140625" style="1" customWidth="1"/>
    <col min="5" max="5" width="6.42578125" style="1" bestFit="1" customWidth="1"/>
    <col min="6" max="6" width="17.28515625" style="1" customWidth="1"/>
    <col min="7" max="7" width="6" style="1" bestFit="1" customWidth="1"/>
    <col min="8" max="8" width="9.5703125" style="13" bestFit="1" customWidth="1"/>
    <col min="9" max="9" width="10" style="13" bestFit="1" customWidth="1"/>
    <col min="10" max="10" width="6.5703125" style="1" bestFit="1" customWidth="1"/>
    <col min="11" max="11" width="5.85546875" style="15" bestFit="1" customWidth="1"/>
    <col min="12" max="12" width="8.7109375" style="15" bestFit="1" customWidth="1"/>
    <col min="13" max="13" width="8.5703125" style="15" bestFit="1" customWidth="1"/>
    <col min="14" max="14" width="38.28515625" style="1" bestFit="1" customWidth="1"/>
    <col min="15" max="16384" width="9.140625" style="1"/>
  </cols>
  <sheetData>
    <row r="1" spans="1:14" ht="83.25" customHeight="1" thickBot="1">
      <c r="A1" s="65"/>
      <c r="B1" s="66"/>
      <c r="C1" s="66"/>
      <c r="D1" s="66"/>
      <c r="E1" s="66"/>
      <c r="F1" s="66"/>
      <c r="G1" s="66"/>
      <c r="H1" s="66"/>
      <c r="I1" s="63" t="s">
        <v>22</v>
      </c>
      <c r="J1" s="63"/>
      <c r="K1" s="63"/>
      <c r="L1" s="63"/>
      <c r="M1" s="64"/>
    </row>
    <row r="2" spans="1:14" s="12" customFormat="1" ht="76.5" customHeight="1" thickBot="1">
      <c r="A2" s="67" t="s">
        <v>28</v>
      </c>
      <c r="B2" s="68"/>
      <c r="C2" s="68"/>
      <c r="D2" s="68"/>
      <c r="E2" s="68"/>
      <c r="F2" s="68"/>
      <c r="G2" s="68"/>
      <c r="H2" s="69"/>
      <c r="I2" s="61" t="s">
        <v>114</v>
      </c>
      <c r="J2" s="61"/>
      <c r="K2" s="61"/>
      <c r="L2" s="61"/>
      <c r="M2" s="62"/>
      <c r="N2" s="15"/>
    </row>
    <row r="3" spans="1:14" ht="26.25" thickBot="1">
      <c r="A3" s="17" t="s">
        <v>14</v>
      </c>
      <c r="B3" s="18" t="s">
        <v>16</v>
      </c>
      <c r="C3" s="19" t="s">
        <v>23</v>
      </c>
      <c r="D3" s="19" t="s">
        <v>1</v>
      </c>
      <c r="E3" s="19" t="s">
        <v>3</v>
      </c>
      <c r="F3" s="19" t="s">
        <v>24</v>
      </c>
      <c r="G3" s="19" t="s">
        <v>5</v>
      </c>
      <c r="H3" s="20" t="s">
        <v>6</v>
      </c>
      <c r="I3" s="20" t="s">
        <v>7</v>
      </c>
      <c r="J3" s="19" t="s">
        <v>8</v>
      </c>
      <c r="K3" s="21" t="s">
        <v>9</v>
      </c>
      <c r="L3" s="21" t="s">
        <v>27</v>
      </c>
      <c r="M3" s="22" t="s">
        <v>26</v>
      </c>
      <c r="N3" s="16" t="s">
        <v>13</v>
      </c>
    </row>
    <row r="4" spans="1:14" ht="30">
      <c r="A4" s="26">
        <v>1</v>
      </c>
      <c r="B4" s="27" t="s">
        <v>38</v>
      </c>
      <c r="C4" s="27" t="s">
        <v>39</v>
      </c>
      <c r="D4" s="27" t="s">
        <v>40</v>
      </c>
      <c r="E4" s="28" t="s">
        <v>12</v>
      </c>
      <c r="F4" s="29" t="s">
        <v>31</v>
      </c>
      <c r="G4" s="27">
        <v>10</v>
      </c>
      <c r="H4" s="27">
        <v>200</v>
      </c>
      <c r="I4" s="27">
        <v>300</v>
      </c>
      <c r="J4" s="27">
        <f>VLOOKUP(F4,'[1]PRIMCO INDUSTRIES'!$C$3:$D$164,2,FALSE)</f>
        <v>265</v>
      </c>
      <c r="K4" s="30">
        <v>3.25</v>
      </c>
      <c r="L4" s="30">
        <f t="shared" ref="L4:L24" si="0">G4*3</f>
        <v>30</v>
      </c>
      <c r="M4" s="31">
        <f t="shared" ref="M4:M24" si="1">I4*K4+L4</f>
        <v>1005</v>
      </c>
      <c r="N4" s="25" t="s">
        <v>41</v>
      </c>
    </row>
    <row r="5" spans="1:14" ht="33" customHeight="1">
      <c r="A5" s="32">
        <v>2</v>
      </c>
      <c r="B5" s="23" t="s">
        <v>38</v>
      </c>
      <c r="C5" s="23" t="s">
        <v>42</v>
      </c>
      <c r="D5" s="23" t="s">
        <v>43</v>
      </c>
      <c r="E5" s="11" t="s">
        <v>12</v>
      </c>
      <c r="F5" s="9" t="s">
        <v>44</v>
      </c>
      <c r="G5" s="23">
        <v>9</v>
      </c>
      <c r="H5" s="23">
        <v>225</v>
      </c>
      <c r="I5" s="23">
        <v>300</v>
      </c>
      <c r="J5" s="23">
        <v>100</v>
      </c>
      <c r="K5" s="24">
        <v>2</v>
      </c>
      <c r="L5" s="24">
        <f t="shared" si="0"/>
        <v>27</v>
      </c>
      <c r="M5" s="33">
        <f t="shared" si="1"/>
        <v>627</v>
      </c>
      <c r="N5" s="25" t="s">
        <v>36</v>
      </c>
    </row>
    <row r="6" spans="1:14" s="41" customFormat="1" ht="15.95" customHeight="1">
      <c r="A6" s="34">
        <v>3</v>
      </c>
      <c r="B6" s="35" t="s">
        <v>45</v>
      </c>
      <c r="C6" s="35" t="s">
        <v>46</v>
      </c>
      <c r="D6" s="35" t="s">
        <v>47</v>
      </c>
      <c r="E6" s="36" t="s">
        <v>12</v>
      </c>
      <c r="F6" s="35" t="s">
        <v>35</v>
      </c>
      <c r="G6" s="35">
        <v>7</v>
      </c>
      <c r="H6" s="35">
        <v>100</v>
      </c>
      <c r="I6" s="35">
        <v>200</v>
      </c>
      <c r="J6" s="35">
        <f>VLOOKUP(F6,'[1]PRIMCO INDUSTRIES'!$C$3:$D$164,2,FALSE)</f>
        <v>30</v>
      </c>
      <c r="K6" s="37">
        <v>2</v>
      </c>
      <c r="L6" s="38">
        <f t="shared" si="0"/>
        <v>21</v>
      </c>
      <c r="M6" s="39">
        <f t="shared" si="1"/>
        <v>421</v>
      </c>
      <c r="N6" s="40" t="s">
        <v>48</v>
      </c>
    </row>
    <row r="7" spans="1:14" s="41" customFormat="1" ht="15.95" customHeight="1">
      <c r="A7" s="34">
        <v>4</v>
      </c>
      <c r="B7" s="35" t="s">
        <v>49</v>
      </c>
      <c r="C7" s="35" t="s">
        <v>50</v>
      </c>
      <c r="D7" s="35" t="s">
        <v>51</v>
      </c>
      <c r="E7" s="36" t="s">
        <v>12</v>
      </c>
      <c r="F7" s="35" t="s">
        <v>52</v>
      </c>
      <c r="G7" s="35">
        <v>13</v>
      </c>
      <c r="H7" s="35">
        <v>252</v>
      </c>
      <c r="I7" s="35">
        <v>252</v>
      </c>
      <c r="J7" s="35">
        <f>VLOOKUP(F7,'[1]PRIMCO INDUSTRIES'!$C$3:$D$164,2,FALSE)</f>
        <v>60</v>
      </c>
      <c r="K7" s="37">
        <v>2</v>
      </c>
      <c r="L7" s="38">
        <f t="shared" si="0"/>
        <v>39</v>
      </c>
      <c r="M7" s="39">
        <f t="shared" si="1"/>
        <v>543</v>
      </c>
      <c r="N7" s="42" t="s">
        <v>53</v>
      </c>
    </row>
    <row r="8" spans="1:14" s="41" customFormat="1" ht="15.95" customHeight="1">
      <c r="A8" s="34">
        <v>5</v>
      </c>
      <c r="B8" s="35" t="s">
        <v>54</v>
      </c>
      <c r="C8" s="35" t="s">
        <v>55</v>
      </c>
      <c r="D8" s="35" t="s">
        <v>56</v>
      </c>
      <c r="E8" s="36" t="s">
        <v>12</v>
      </c>
      <c r="F8" s="35" t="s">
        <v>52</v>
      </c>
      <c r="G8" s="35">
        <v>11</v>
      </c>
      <c r="H8" s="35">
        <v>220</v>
      </c>
      <c r="I8" s="35">
        <v>220</v>
      </c>
      <c r="J8" s="35">
        <f>VLOOKUP(F8,'[1]PRIMCO INDUSTRIES'!$C$3:$D$164,2,FALSE)</f>
        <v>60</v>
      </c>
      <c r="K8" s="37">
        <v>2</v>
      </c>
      <c r="L8" s="38">
        <f t="shared" si="0"/>
        <v>33</v>
      </c>
      <c r="M8" s="39">
        <f t="shared" si="1"/>
        <v>473</v>
      </c>
      <c r="N8" s="42" t="s">
        <v>53</v>
      </c>
    </row>
    <row r="9" spans="1:14" s="41" customFormat="1" ht="15.95" customHeight="1">
      <c r="A9" s="34">
        <v>6</v>
      </c>
      <c r="B9" s="35" t="s">
        <v>54</v>
      </c>
      <c r="C9" s="35" t="s">
        <v>57</v>
      </c>
      <c r="D9" s="35" t="s">
        <v>58</v>
      </c>
      <c r="E9" s="36" t="s">
        <v>12</v>
      </c>
      <c r="F9" s="35" t="s">
        <v>32</v>
      </c>
      <c r="G9" s="35">
        <v>10</v>
      </c>
      <c r="H9" s="35">
        <v>200</v>
      </c>
      <c r="I9" s="35">
        <v>200</v>
      </c>
      <c r="J9" s="35">
        <f>VLOOKUP(F9,'[1]PRIMCO INDUSTRIES'!$C$3:$D$164,2,FALSE)</f>
        <v>265</v>
      </c>
      <c r="K9" s="37">
        <v>3.25</v>
      </c>
      <c r="L9" s="38">
        <f t="shared" si="0"/>
        <v>30</v>
      </c>
      <c r="M9" s="39">
        <f t="shared" si="1"/>
        <v>680</v>
      </c>
      <c r="N9" s="42" t="s">
        <v>59</v>
      </c>
    </row>
    <row r="10" spans="1:14" s="41" customFormat="1" ht="15.95" customHeight="1">
      <c r="A10" s="34">
        <v>7</v>
      </c>
      <c r="B10" s="35" t="s">
        <v>60</v>
      </c>
      <c r="C10" s="35" t="s">
        <v>61</v>
      </c>
      <c r="D10" s="35" t="s">
        <v>62</v>
      </c>
      <c r="E10" s="36" t="s">
        <v>12</v>
      </c>
      <c r="F10" s="35" t="s">
        <v>29</v>
      </c>
      <c r="G10" s="35">
        <v>15</v>
      </c>
      <c r="H10" s="35">
        <v>211</v>
      </c>
      <c r="I10" s="35">
        <v>211</v>
      </c>
      <c r="J10" s="35">
        <f>VLOOKUP(F10,'[1]PRIMCO INDUSTRIES'!$C$3:$D$164,2,FALSE)</f>
        <v>280</v>
      </c>
      <c r="K10" s="37">
        <v>3.25</v>
      </c>
      <c r="L10" s="38">
        <f t="shared" si="0"/>
        <v>45</v>
      </c>
      <c r="M10" s="39">
        <f t="shared" si="1"/>
        <v>730.75</v>
      </c>
      <c r="N10" s="42" t="s">
        <v>30</v>
      </c>
    </row>
    <row r="11" spans="1:14" s="41" customFormat="1" ht="15.95" customHeight="1">
      <c r="A11" s="34">
        <v>8</v>
      </c>
      <c r="B11" s="35" t="s">
        <v>63</v>
      </c>
      <c r="C11" s="35" t="s">
        <v>64</v>
      </c>
      <c r="D11" s="35" t="s">
        <v>65</v>
      </c>
      <c r="E11" s="36" t="s">
        <v>12</v>
      </c>
      <c r="F11" s="35" t="s">
        <v>33</v>
      </c>
      <c r="G11" s="35">
        <v>58</v>
      </c>
      <c r="H11" s="35">
        <v>1450</v>
      </c>
      <c r="I11" s="35">
        <v>1450</v>
      </c>
      <c r="J11" s="35">
        <f>VLOOKUP(F11,'[1]PRIMCO INDUSTRIES'!$C$3:$D$164,2,FALSE)</f>
        <v>140</v>
      </c>
      <c r="K11" s="37">
        <v>2.75</v>
      </c>
      <c r="L11" s="38">
        <f t="shared" si="0"/>
        <v>174</v>
      </c>
      <c r="M11" s="39">
        <f t="shared" si="1"/>
        <v>4161.5</v>
      </c>
      <c r="N11" s="40" t="s">
        <v>34</v>
      </c>
    </row>
    <row r="12" spans="1:14" s="41" customFormat="1" ht="15.95" customHeight="1">
      <c r="A12" s="34">
        <v>9</v>
      </c>
      <c r="B12" s="35" t="s">
        <v>66</v>
      </c>
      <c r="C12" s="35" t="s">
        <v>67</v>
      </c>
      <c r="D12" s="35" t="s">
        <v>68</v>
      </c>
      <c r="E12" s="36" t="s">
        <v>12</v>
      </c>
      <c r="F12" s="36" t="s">
        <v>69</v>
      </c>
      <c r="G12" s="35">
        <v>10</v>
      </c>
      <c r="H12" s="35">
        <v>250</v>
      </c>
      <c r="I12" s="35">
        <v>250</v>
      </c>
      <c r="J12" s="35">
        <f>VLOOKUP(F12,'[1]PRIMCO INDUSTRIES'!$C$3:$D$164,2,FALSE)</f>
        <v>275</v>
      </c>
      <c r="K12" s="37">
        <v>3.25</v>
      </c>
      <c r="L12" s="38">
        <f t="shared" si="0"/>
        <v>30</v>
      </c>
      <c r="M12" s="39">
        <f t="shared" si="1"/>
        <v>842.5</v>
      </c>
      <c r="N12" s="42" t="s">
        <v>70</v>
      </c>
    </row>
    <row r="13" spans="1:14" s="41" customFormat="1" ht="15.95" customHeight="1">
      <c r="A13" s="34">
        <v>10</v>
      </c>
      <c r="B13" s="35" t="s">
        <v>71</v>
      </c>
      <c r="C13" s="35" t="s">
        <v>72</v>
      </c>
      <c r="D13" s="35" t="s">
        <v>73</v>
      </c>
      <c r="E13" s="36" t="s">
        <v>12</v>
      </c>
      <c r="F13" s="35" t="s">
        <v>74</v>
      </c>
      <c r="G13" s="35">
        <v>1</v>
      </c>
      <c r="H13" s="35">
        <v>6</v>
      </c>
      <c r="I13" s="35">
        <v>6</v>
      </c>
      <c r="J13" s="35">
        <f>VLOOKUP(F13,'[1]PRIMCO INDUSTRIES'!$C$3:$D$164,2,FALSE)</f>
        <v>290</v>
      </c>
      <c r="K13" s="37">
        <v>3.25</v>
      </c>
      <c r="L13" s="38">
        <f t="shared" si="0"/>
        <v>3</v>
      </c>
      <c r="M13" s="39">
        <f t="shared" si="1"/>
        <v>22.5</v>
      </c>
      <c r="N13" s="40" t="s">
        <v>75</v>
      </c>
    </row>
    <row r="14" spans="1:14" s="41" customFormat="1" ht="15.95" customHeight="1">
      <c r="A14" s="34">
        <v>11</v>
      </c>
      <c r="B14" s="35" t="s">
        <v>71</v>
      </c>
      <c r="C14" s="35" t="s">
        <v>76</v>
      </c>
      <c r="D14" s="35" t="s">
        <v>77</v>
      </c>
      <c r="E14" s="36" t="s">
        <v>12</v>
      </c>
      <c r="F14" s="35" t="s">
        <v>74</v>
      </c>
      <c r="G14" s="35">
        <v>25</v>
      </c>
      <c r="H14" s="35">
        <v>336</v>
      </c>
      <c r="I14" s="35">
        <v>336</v>
      </c>
      <c r="J14" s="35">
        <f>VLOOKUP(F14,'[1]PRIMCO INDUSTRIES'!$C$3:$D$164,2,FALSE)</f>
        <v>290</v>
      </c>
      <c r="K14" s="37">
        <v>3.25</v>
      </c>
      <c r="L14" s="38">
        <f t="shared" si="0"/>
        <v>75</v>
      </c>
      <c r="M14" s="39">
        <f t="shared" si="1"/>
        <v>1167</v>
      </c>
      <c r="N14" s="40" t="s">
        <v>75</v>
      </c>
    </row>
    <row r="15" spans="1:14" s="41" customFormat="1" ht="15.95" customHeight="1">
      <c r="A15" s="34">
        <v>12</v>
      </c>
      <c r="B15" s="35" t="s">
        <v>71</v>
      </c>
      <c r="C15" s="35" t="s">
        <v>78</v>
      </c>
      <c r="D15" s="35" t="s">
        <v>79</v>
      </c>
      <c r="E15" s="36" t="s">
        <v>12</v>
      </c>
      <c r="F15" s="35" t="s">
        <v>74</v>
      </c>
      <c r="G15" s="35">
        <v>18</v>
      </c>
      <c r="H15" s="35">
        <v>450</v>
      </c>
      <c r="I15" s="35">
        <v>450</v>
      </c>
      <c r="J15" s="35">
        <f>VLOOKUP(F15,'[1]PRIMCO INDUSTRIES'!$C$3:$D$164,2,FALSE)</f>
        <v>290</v>
      </c>
      <c r="K15" s="37">
        <v>3.25</v>
      </c>
      <c r="L15" s="38">
        <f t="shared" si="0"/>
        <v>54</v>
      </c>
      <c r="M15" s="39">
        <f t="shared" si="1"/>
        <v>1516.5</v>
      </c>
      <c r="N15" s="40" t="s">
        <v>75</v>
      </c>
    </row>
    <row r="16" spans="1:14" s="41" customFormat="1" ht="15.95" customHeight="1">
      <c r="A16" s="34">
        <v>13</v>
      </c>
      <c r="B16" s="35" t="s">
        <v>80</v>
      </c>
      <c r="C16" s="35" t="s">
        <v>81</v>
      </c>
      <c r="D16" s="36" t="s">
        <v>82</v>
      </c>
      <c r="E16" s="36" t="s">
        <v>12</v>
      </c>
      <c r="F16" s="35" t="s">
        <v>33</v>
      </c>
      <c r="G16" s="35">
        <v>29</v>
      </c>
      <c r="H16" s="35">
        <v>502</v>
      </c>
      <c r="I16" s="35">
        <v>502</v>
      </c>
      <c r="J16" s="35">
        <f>VLOOKUP(F16,'[1]PRIMCO INDUSTRIES'!$C$3:$D$164,2,FALSE)</f>
        <v>140</v>
      </c>
      <c r="K16" s="37">
        <v>2.75</v>
      </c>
      <c r="L16" s="38">
        <f t="shared" si="0"/>
        <v>87</v>
      </c>
      <c r="M16" s="39">
        <f t="shared" si="1"/>
        <v>1467.5</v>
      </c>
      <c r="N16" s="40" t="s">
        <v>34</v>
      </c>
    </row>
    <row r="17" spans="1:14" s="41" customFormat="1" ht="15.95" customHeight="1">
      <c r="A17" s="34">
        <v>14</v>
      </c>
      <c r="B17" s="35" t="s">
        <v>80</v>
      </c>
      <c r="C17" s="35" t="s">
        <v>83</v>
      </c>
      <c r="D17" s="35" t="s">
        <v>84</v>
      </c>
      <c r="E17" s="36" t="s">
        <v>12</v>
      </c>
      <c r="F17" s="35" t="s">
        <v>85</v>
      </c>
      <c r="G17" s="35">
        <v>5</v>
      </c>
      <c r="H17" s="35">
        <v>66</v>
      </c>
      <c r="I17" s="35">
        <v>66</v>
      </c>
      <c r="J17" s="35">
        <f>VLOOKUP(F17,'[1]PRIMCO INDUSTRIES'!$C$3:$D$164,2,FALSE)</f>
        <v>260</v>
      </c>
      <c r="K17" s="37">
        <v>3.25</v>
      </c>
      <c r="L17" s="38">
        <f t="shared" si="0"/>
        <v>15</v>
      </c>
      <c r="M17" s="39">
        <f t="shared" si="1"/>
        <v>229.5</v>
      </c>
      <c r="N17" s="42" t="s">
        <v>86</v>
      </c>
    </row>
    <row r="18" spans="1:14" s="41" customFormat="1" ht="15.95" customHeight="1">
      <c r="A18" s="34">
        <v>15</v>
      </c>
      <c r="B18" s="35" t="s">
        <v>80</v>
      </c>
      <c r="C18" s="35" t="s">
        <v>87</v>
      </c>
      <c r="D18" s="35" t="s">
        <v>88</v>
      </c>
      <c r="E18" s="36" t="s">
        <v>12</v>
      </c>
      <c r="F18" s="35" t="s">
        <v>85</v>
      </c>
      <c r="G18" s="35">
        <v>12</v>
      </c>
      <c r="H18" s="35">
        <v>215</v>
      </c>
      <c r="I18" s="35">
        <v>215</v>
      </c>
      <c r="J18" s="35">
        <f>VLOOKUP(F18,'[1]PRIMCO INDUSTRIES'!$C$3:$D$164,2,FALSE)</f>
        <v>260</v>
      </c>
      <c r="K18" s="37">
        <v>3.25</v>
      </c>
      <c r="L18" s="38">
        <f t="shared" si="0"/>
        <v>36</v>
      </c>
      <c r="M18" s="39">
        <f t="shared" si="1"/>
        <v>734.75</v>
      </c>
      <c r="N18" s="42" t="s">
        <v>86</v>
      </c>
    </row>
    <row r="19" spans="1:14" s="41" customFormat="1" ht="15.95" customHeight="1">
      <c r="A19" s="34">
        <v>16</v>
      </c>
      <c r="B19" s="35" t="s">
        <v>89</v>
      </c>
      <c r="C19" s="35" t="s">
        <v>90</v>
      </c>
      <c r="D19" s="35" t="s">
        <v>20</v>
      </c>
      <c r="E19" s="36" t="s">
        <v>12</v>
      </c>
      <c r="F19" s="35" t="s">
        <v>37</v>
      </c>
      <c r="G19" s="35">
        <v>17</v>
      </c>
      <c r="H19" s="35">
        <v>261</v>
      </c>
      <c r="I19" s="35">
        <v>261</v>
      </c>
      <c r="J19" s="35">
        <f>VLOOKUP(F19,'[1]PRIMCO INDUSTRIES'!$C$3:$D$164,2,FALSE)</f>
        <v>180</v>
      </c>
      <c r="K19" s="37">
        <v>2.75</v>
      </c>
      <c r="L19" s="38">
        <f t="shared" si="0"/>
        <v>51</v>
      </c>
      <c r="M19" s="39">
        <f t="shared" si="1"/>
        <v>768.75</v>
      </c>
      <c r="N19" s="40" t="s">
        <v>91</v>
      </c>
    </row>
    <row r="20" spans="1:14" s="41" customFormat="1" ht="15.95" customHeight="1">
      <c r="A20" s="34">
        <v>17</v>
      </c>
      <c r="B20" s="35" t="s">
        <v>92</v>
      </c>
      <c r="C20" s="35" t="s">
        <v>93</v>
      </c>
      <c r="D20" s="35" t="s">
        <v>94</v>
      </c>
      <c r="E20" s="36" t="s">
        <v>12</v>
      </c>
      <c r="F20" s="35" t="s">
        <v>95</v>
      </c>
      <c r="G20" s="35">
        <v>55</v>
      </c>
      <c r="H20" s="35">
        <v>1082</v>
      </c>
      <c r="I20" s="35">
        <v>1082</v>
      </c>
      <c r="J20" s="35">
        <f>VLOOKUP(F20,'[1]PRIMCO INDUSTRIES'!$C$3:$D$164,2,FALSE)</f>
        <v>120</v>
      </c>
      <c r="K20" s="37">
        <v>2</v>
      </c>
      <c r="L20" s="38">
        <f t="shared" si="0"/>
        <v>165</v>
      </c>
      <c r="M20" s="39">
        <f t="shared" si="1"/>
        <v>2329</v>
      </c>
      <c r="N20" s="40" t="s">
        <v>96</v>
      </c>
    </row>
    <row r="21" spans="1:14" s="41" customFormat="1" ht="15.95" customHeight="1">
      <c r="A21" s="34">
        <v>18</v>
      </c>
      <c r="B21" s="35" t="s">
        <v>97</v>
      </c>
      <c r="C21" s="35" t="s">
        <v>98</v>
      </c>
      <c r="D21" s="35" t="s">
        <v>99</v>
      </c>
      <c r="E21" s="36" t="s">
        <v>12</v>
      </c>
      <c r="F21" s="35" t="s">
        <v>100</v>
      </c>
      <c r="G21" s="35">
        <v>31</v>
      </c>
      <c r="H21" s="35">
        <v>664</v>
      </c>
      <c r="I21" s="35">
        <v>664</v>
      </c>
      <c r="J21" s="35">
        <f>VLOOKUP(F21,'[1]PRIMCO INDUSTRIES'!$C$3:$D$164,2,FALSE)</f>
        <v>60</v>
      </c>
      <c r="K21" s="37">
        <v>2</v>
      </c>
      <c r="L21" s="38">
        <f t="shared" si="0"/>
        <v>93</v>
      </c>
      <c r="M21" s="39">
        <f t="shared" si="1"/>
        <v>1421</v>
      </c>
      <c r="N21" s="40" t="s">
        <v>101</v>
      </c>
    </row>
    <row r="22" spans="1:14" s="41" customFormat="1" ht="15.95" customHeight="1">
      <c r="A22" s="34">
        <v>19</v>
      </c>
      <c r="B22" s="35" t="s">
        <v>97</v>
      </c>
      <c r="C22" s="35" t="s">
        <v>102</v>
      </c>
      <c r="D22" s="35" t="s">
        <v>103</v>
      </c>
      <c r="E22" s="36" t="s">
        <v>12</v>
      </c>
      <c r="F22" s="35" t="s">
        <v>104</v>
      </c>
      <c r="G22" s="35">
        <v>9</v>
      </c>
      <c r="H22" s="35">
        <v>53</v>
      </c>
      <c r="I22" s="35">
        <v>100</v>
      </c>
      <c r="J22" s="35">
        <f>VLOOKUP(F22,'[1]PRIMCO INDUSTRIES'!$C$3:$D$164,2,FALSE)</f>
        <v>200</v>
      </c>
      <c r="K22" s="37">
        <v>2.75</v>
      </c>
      <c r="L22" s="38">
        <f t="shared" si="0"/>
        <v>27</v>
      </c>
      <c r="M22" s="39">
        <f t="shared" si="1"/>
        <v>302</v>
      </c>
      <c r="N22" s="40" t="s">
        <v>105</v>
      </c>
    </row>
    <row r="23" spans="1:14" s="41" customFormat="1" ht="15.95" customHeight="1">
      <c r="A23" s="34">
        <v>20</v>
      </c>
      <c r="B23" s="35" t="s">
        <v>106</v>
      </c>
      <c r="C23" s="35" t="s">
        <v>107</v>
      </c>
      <c r="D23" s="35" t="s">
        <v>108</v>
      </c>
      <c r="E23" s="36" t="s">
        <v>12</v>
      </c>
      <c r="F23" s="35" t="s">
        <v>109</v>
      </c>
      <c r="G23" s="35">
        <v>37</v>
      </c>
      <c r="H23" s="35">
        <v>575</v>
      </c>
      <c r="I23" s="35">
        <v>575</v>
      </c>
      <c r="J23" s="35">
        <f>VLOOKUP(F23,'[1]PRIMCO INDUSTRIES'!$C$3:$D$164,2,FALSE)</f>
        <v>15</v>
      </c>
      <c r="K23" s="37">
        <v>2</v>
      </c>
      <c r="L23" s="38">
        <f t="shared" si="0"/>
        <v>111</v>
      </c>
      <c r="M23" s="39">
        <f t="shared" si="1"/>
        <v>1261</v>
      </c>
      <c r="N23" s="40" t="s">
        <v>110</v>
      </c>
    </row>
    <row r="24" spans="1:14" s="41" customFormat="1" ht="15.95" customHeight="1" thickBot="1">
      <c r="A24" s="50">
        <v>21</v>
      </c>
      <c r="B24" s="51" t="s">
        <v>106</v>
      </c>
      <c r="C24" s="51" t="s">
        <v>111</v>
      </c>
      <c r="D24" s="51" t="s">
        <v>112</v>
      </c>
      <c r="E24" s="52" t="s">
        <v>12</v>
      </c>
      <c r="F24" s="51" t="s">
        <v>33</v>
      </c>
      <c r="G24" s="51">
        <v>40</v>
      </c>
      <c r="H24" s="51">
        <v>1000</v>
      </c>
      <c r="I24" s="51">
        <v>1000</v>
      </c>
      <c r="J24" s="51">
        <f>VLOOKUP(F24,'[1]PRIMCO INDUSTRIES'!$C$3:$D$164,2,FALSE)</f>
        <v>140</v>
      </c>
      <c r="K24" s="53">
        <v>2.75</v>
      </c>
      <c r="L24" s="54">
        <f t="shared" si="0"/>
        <v>120</v>
      </c>
      <c r="M24" s="55">
        <f t="shared" si="1"/>
        <v>2870</v>
      </c>
      <c r="N24" s="40" t="s">
        <v>34</v>
      </c>
    </row>
    <row r="25" spans="1:14" s="41" customFormat="1" ht="15.95" customHeight="1" thickBot="1">
      <c r="A25" s="70" t="s">
        <v>113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2"/>
      <c r="M25" s="43">
        <f>ROUND(SUM(M4:M24),0)</f>
        <v>23573</v>
      </c>
      <c r="N25" s="44"/>
    </row>
    <row r="26" spans="1:14" s="49" customFormat="1" ht="15.95" customHeight="1" thickBot="1">
      <c r="A26" s="45"/>
      <c r="B26" s="46"/>
      <c r="C26" s="46"/>
      <c r="D26" s="46"/>
      <c r="E26" s="46"/>
      <c r="F26" s="46"/>
      <c r="G26" s="56">
        <f>SUM(G4:G24)</f>
        <v>422</v>
      </c>
      <c r="H26" s="56">
        <f>SUM(H4:H24)</f>
        <v>8318</v>
      </c>
      <c r="I26" s="56">
        <f>SUM(I4:I24)</f>
        <v>8640</v>
      </c>
      <c r="J26" s="45"/>
      <c r="K26" s="47"/>
      <c r="L26" s="57">
        <f>SUM(L4:L24)</f>
        <v>1266</v>
      </c>
      <c r="M26" s="48"/>
      <c r="N26" s="46"/>
    </row>
    <row r="27" spans="1:14" ht="30" customHeight="1" thickBot="1">
      <c r="A27" s="58" t="s">
        <v>15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  <c r="N27" s="1" t="s">
        <v>25</v>
      </c>
    </row>
    <row r="28" spans="1:14" ht="30" customHeight="1" thickBot="1">
      <c r="A28" s="58" t="s">
        <v>0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  <c r="N28" s="1" t="s">
        <v>25</v>
      </c>
    </row>
  </sheetData>
  <sortState ref="B4:N79">
    <sortCondition ref="B4:B79"/>
    <sortCondition ref="C4:C79"/>
  </sortState>
  <mergeCells count="7">
    <mergeCell ref="A27:M27"/>
    <mergeCell ref="A28:M28"/>
    <mergeCell ref="I2:M2"/>
    <mergeCell ref="I1:M1"/>
    <mergeCell ref="A1:H1"/>
    <mergeCell ref="A2:H2"/>
    <mergeCell ref="A25:L25"/>
  </mergeCells>
  <conditionalFormatting sqref="C26 C4:C24">
    <cfRule type="duplicateValues" dxfId="1" priority="1"/>
  </conditionalFormatting>
  <conditionalFormatting sqref="D27:D1048576 D1:D2">
    <cfRule type="duplicateValues" dxfId="0" priority="16"/>
  </conditionalFormatting>
  <pageMargins left="0.23622047244094491" right="0.27559055118110237" top="0.6692913385826772" bottom="0.59055118110236227" header="0.35433070866141736" footer="0.27559055118110237"/>
  <pageSetup scale="9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E10" sqref="E10"/>
    </sheetView>
  </sheetViews>
  <sheetFormatPr defaultRowHeight="15"/>
  <cols>
    <col min="1" max="1" width="2.85546875" bestFit="1" customWidth="1"/>
    <col min="2" max="2" width="10.7109375" bestFit="1" customWidth="1"/>
    <col min="3" max="3" width="18.28515625" bestFit="1" customWidth="1"/>
    <col min="4" max="4" width="7.42578125" bestFit="1" customWidth="1"/>
    <col min="5" max="5" width="6.42578125" bestFit="1" customWidth="1"/>
    <col min="6" max="6" width="8.42578125" bestFit="1" customWidth="1"/>
    <col min="7" max="7" width="6" bestFit="1" customWidth="1"/>
    <col min="8" max="8" width="8.42578125" bestFit="1" customWidth="1"/>
    <col min="9" max="9" width="8.7109375" bestFit="1" customWidth="1"/>
    <col min="11" max="11" width="5.85546875" bestFit="1" customWidth="1"/>
    <col min="12" max="12" width="8.7109375" bestFit="1" customWidth="1"/>
    <col min="13" max="13" width="9" bestFit="1" customWidth="1"/>
    <col min="14" max="14" width="29.85546875" bestFit="1" customWidth="1"/>
  </cols>
  <sheetData>
    <row r="1" spans="1:14" ht="38.25">
      <c r="A1" s="2" t="s">
        <v>14</v>
      </c>
      <c r="B1" s="3" t="s">
        <v>16</v>
      </c>
      <c r="C1" s="2" t="s">
        <v>2</v>
      </c>
      <c r="D1" s="2" t="s">
        <v>1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5" t="s">
        <v>13</v>
      </c>
    </row>
    <row r="2" spans="1:14">
      <c r="A2" s="6">
        <v>1</v>
      </c>
      <c r="B2" s="7" t="s">
        <v>17</v>
      </c>
      <c r="C2" s="7" t="s">
        <v>21</v>
      </c>
      <c r="D2" s="7" t="s">
        <v>20</v>
      </c>
      <c r="E2" s="8" t="s">
        <v>12</v>
      </c>
      <c r="F2" s="9" t="s">
        <v>19</v>
      </c>
      <c r="G2" s="7">
        <v>5</v>
      </c>
      <c r="H2" s="7">
        <v>60</v>
      </c>
      <c r="I2" s="7"/>
      <c r="J2" s="7"/>
      <c r="K2" s="7"/>
      <c r="L2" s="7">
        <f>G2*3</f>
        <v>15</v>
      </c>
      <c r="M2" s="10"/>
      <c r="N2" s="1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ARATA</cp:lastModifiedBy>
  <cp:lastPrinted>2025-07-15T10:02:38Z</cp:lastPrinted>
  <dcterms:created xsi:type="dcterms:W3CDTF">2022-09-03T07:55:33Z</dcterms:created>
  <dcterms:modified xsi:type="dcterms:W3CDTF">2025-07-15T10:04:15Z</dcterms:modified>
</cp:coreProperties>
</file>