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Consignment!$I$3:$I$28</definedName>
  </definedNames>
  <calcPr calcId="124519"/>
</workbook>
</file>

<file path=xl/calcChain.xml><?xml version="1.0" encoding="utf-8"?>
<calcChain xmlns="http://schemas.openxmlformats.org/spreadsheetml/2006/main">
  <c r="L24" i="1"/>
  <c r="L5"/>
  <c r="L6"/>
  <c r="L7"/>
  <c r="L8"/>
  <c r="L10"/>
  <c r="L11"/>
  <c r="L12"/>
  <c r="L13"/>
  <c r="L14"/>
  <c r="L15"/>
  <c r="L16"/>
  <c r="L17"/>
  <c r="L19"/>
  <c r="L20"/>
  <c r="L21"/>
  <c r="L22"/>
  <c r="L23"/>
  <c r="L4"/>
  <c r="I9" l="1"/>
  <c r="L9" s="1"/>
  <c r="I18" l="1"/>
  <c r="L18" s="1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</calcChain>
</file>

<file path=xl/sharedStrings.xml><?xml version="1.0" encoding="utf-8"?>
<sst xmlns="http://schemas.openxmlformats.org/spreadsheetml/2006/main" count="118" uniqueCount="84">
  <si>
    <t>JA/277</t>
  </si>
  <si>
    <t>05/12/2025</t>
  </si>
  <si>
    <t>1364</t>
  </si>
  <si>
    <t>01/12/2025</t>
  </si>
  <si>
    <t>1340</t>
  </si>
  <si>
    <t>1362</t>
  </si>
  <si>
    <t>06/12/2025</t>
  </si>
  <si>
    <t>1366</t>
  </si>
  <si>
    <t>13/12/2025</t>
  </si>
  <si>
    <t>1415</t>
  </si>
  <si>
    <t>1416</t>
  </si>
  <si>
    <t>1418</t>
  </si>
  <si>
    <t>17/12/2025</t>
  </si>
  <si>
    <t>1442</t>
  </si>
  <si>
    <t>22/12/2025</t>
  </si>
  <si>
    <t>1462</t>
  </si>
  <si>
    <t>23/12/2025</t>
  </si>
  <si>
    <t>1464</t>
  </si>
  <si>
    <t>1463</t>
  </si>
  <si>
    <t>24/12/2025</t>
  </si>
  <si>
    <t>1461</t>
  </si>
  <si>
    <t>29/12/2025</t>
  </si>
  <si>
    <t>1518</t>
  </si>
  <si>
    <t>1514</t>
  </si>
  <si>
    <t>30/12/2025</t>
  </si>
  <si>
    <t>1488</t>
  </si>
  <si>
    <t>1524</t>
  </si>
  <si>
    <t>1511</t>
  </si>
  <si>
    <t>1513</t>
  </si>
  <si>
    <t>1512</t>
  </si>
  <si>
    <t>JA/15139</t>
  </si>
  <si>
    <t>JA/15444</t>
  </si>
  <si>
    <t>JA/15468</t>
  </si>
  <si>
    <t>JA/15829</t>
  </si>
  <si>
    <t>JA/15851</t>
  </si>
  <si>
    <t>JA/15854</t>
  </si>
  <si>
    <t>JA/16015</t>
  </si>
  <si>
    <t>JA/16046</t>
  </si>
  <si>
    <t>JA/16253</t>
  </si>
  <si>
    <t>JA/16286</t>
  </si>
  <si>
    <t>JA/16310</t>
  </si>
  <si>
    <t>JA/16344</t>
  </si>
  <si>
    <t>JA/16574</t>
  </si>
  <si>
    <t>JA/16599</t>
  </si>
  <si>
    <t>JA/16603</t>
  </si>
  <si>
    <t>JA/16626</t>
  </si>
  <si>
    <t>JA/16627</t>
  </si>
  <si>
    <t>JA/16628</t>
  </si>
  <si>
    <t>JA/16634</t>
  </si>
  <si>
    <t>RAJ SUNAKHALA</t>
  </si>
  <si>
    <t>ANGUL</t>
  </si>
  <si>
    <t>JALESWAR</t>
  </si>
  <si>
    <t>JAJPUR TOWN</t>
  </si>
  <si>
    <t>BOLANGIR</t>
  </si>
  <si>
    <t>KESINGA</t>
  </si>
  <si>
    <t>BALICHANDRAPUR</t>
  </si>
  <si>
    <t>KAKATPUR</t>
  </si>
  <si>
    <t>NIMAPARA</t>
  </si>
  <si>
    <t>BARIPADA</t>
  </si>
  <si>
    <t>KHANDAPADA</t>
  </si>
  <si>
    <t>G UDAYAGIRI</t>
  </si>
  <si>
    <t>KENDRAPARA</t>
  </si>
  <si>
    <t>JAJPUR ROAD</t>
  </si>
  <si>
    <t>NANDIPUR</t>
  </si>
  <si>
    <t>PATTAMUNDAI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</si>
  <si>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</si>
  <si>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</si>
  <si>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</si>
  <si>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</si>
  <si>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</si>
  <si>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</si>
  <si>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</si>
  <si>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</si>
  <si>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</si>
  <si>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</si>
  <si>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</si>
  <si>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</si>
  <si>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</si>
  <si>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</si>
  <si>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</si>
  <si>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Thanking you for your business.
PRAGATI LOGISTICS</t>
  </si>
  <si>
    <t>(RUPEES THIRTY THOUSAND THREE HUNDRED TEN ONLY)</t>
  </si>
  <si>
    <t>Kindly, verify &amp; confirm within 7 days, else GST will be filed by 20th DEC,2025. 
GST to be paid by Consignor under Reverse Charge Mechanism(RCM) as per GST.</t>
  </si>
  <si>
    <t>Bill Date: 31/12/2025
Bill NO : 23123
Total Amount: 30310.00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</si>
</sst>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7</xdr:col>
      <xdr:colOff>342900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42386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S%20K%20TRADING%20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ROURKELA</v>
          </cell>
          <cell r="G4">
            <v>5</v>
          </cell>
          <cell r="H4">
            <v>67</v>
          </cell>
          <cell r="I4">
            <v>3</v>
          </cell>
        </row>
        <row r="5">
          <cell r="F5" t="str">
            <v>PARADEEP</v>
          </cell>
          <cell r="G5">
            <v>3</v>
          </cell>
          <cell r="H5">
            <v>40</v>
          </cell>
          <cell r="I5">
            <v>2</v>
          </cell>
        </row>
        <row r="6">
          <cell r="F6" t="str">
            <v>RAJ SUNAKHALA</v>
          </cell>
          <cell r="G6">
            <v>11</v>
          </cell>
          <cell r="H6">
            <v>118</v>
          </cell>
          <cell r="I6">
            <v>2.25</v>
          </cell>
        </row>
        <row r="7">
          <cell r="F7" t="str">
            <v>DHENKANAL</v>
          </cell>
          <cell r="G7">
            <v>13</v>
          </cell>
          <cell r="H7">
            <v>88</v>
          </cell>
          <cell r="I7">
            <v>2</v>
          </cell>
        </row>
        <row r="8">
          <cell r="F8" t="str">
            <v>TALCHER</v>
          </cell>
          <cell r="G8">
            <v>9</v>
          </cell>
          <cell r="H8">
            <v>91</v>
          </cell>
          <cell r="I8">
            <v>2</v>
          </cell>
        </row>
        <row r="9">
          <cell r="F9" t="str">
            <v>NAYAGARH</v>
          </cell>
          <cell r="G9">
            <v>3</v>
          </cell>
          <cell r="H9">
            <v>45</v>
          </cell>
          <cell r="I9">
            <v>2</v>
          </cell>
        </row>
        <row r="10">
          <cell r="F10" t="str">
            <v>BOLANGIR</v>
          </cell>
          <cell r="G10">
            <v>10</v>
          </cell>
          <cell r="H10">
            <v>40</v>
          </cell>
          <cell r="I10">
            <v>3.5</v>
          </cell>
        </row>
        <row r="11">
          <cell r="F11" t="str">
            <v>ROURKELA</v>
          </cell>
          <cell r="G11">
            <v>25</v>
          </cell>
          <cell r="H11">
            <v>231</v>
          </cell>
          <cell r="I11">
            <v>3</v>
          </cell>
        </row>
        <row r="12">
          <cell r="F12" t="str">
            <v>KENDRAPARA</v>
          </cell>
          <cell r="G12">
            <v>7</v>
          </cell>
          <cell r="H12">
            <v>92</v>
          </cell>
          <cell r="I12">
            <v>1.75</v>
          </cell>
        </row>
        <row r="13">
          <cell r="F13" t="str">
            <v>JAJPUR TOWN</v>
          </cell>
          <cell r="G13">
            <v>6</v>
          </cell>
          <cell r="H13">
            <v>30</v>
          </cell>
          <cell r="I13">
            <v>2</v>
          </cell>
        </row>
        <row r="14">
          <cell r="F14" t="str">
            <v>BARIPADA</v>
          </cell>
          <cell r="G14">
            <v>40</v>
          </cell>
          <cell r="H14">
            <v>392</v>
          </cell>
          <cell r="I14">
            <v>2.5</v>
          </cell>
        </row>
        <row r="15">
          <cell r="F15" t="str">
            <v>BARIPADA</v>
          </cell>
          <cell r="G15">
            <v>3</v>
          </cell>
          <cell r="H15">
            <v>22</v>
          </cell>
          <cell r="I15">
            <v>2.5</v>
          </cell>
        </row>
        <row r="16">
          <cell r="F16" t="str">
            <v>BERHAMPUR</v>
          </cell>
          <cell r="G16">
            <v>15</v>
          </cell>
          <cell r="H16">
            <v>240</v>
          </cell>
          <cell r="I16">
            <v>2.5</v>
          </cell>
        </row>
        <row r="17">
          <cell r="F17" t="str">
            <v>BOLANGIR</v>
          </cell>
          <cell r="G17">
            <v>4</v>
          </cell>
          <cell r="H17">
            <v>33</v>
          </cell>
          <cell r="I17">
            <v>3.5</v>
          </cell>
        </row>
        <row r="18">
          <cell r="F18" t="str">
            <v>JAJPUR ROAD</v>
          </cell>
          <cell r="G18">
            <v>7</v>
          </cell>
          <cell r="H18">
            <v>91</v>
          </cell>
          <cell r="I18">
            <v>2</v>
          </cell>
        </row>
        <row r="19">
          <cell r="F19" t="str">
            <v>JAJPUR TOWN</v>
          </cell>
          <cell r="G19">
            <v>4</v>
          </cell>
          <cell r="H19">
            <v>29</v>
          </cell>
          <cell r="I19">
            <v>2</v>
          </cell>
        </row>
        <row r="20">
          <cell r="F20" t="str">
            <v>SAMBALPUR</v>
          </cell>
          <cell r="G20">
            <v>10</v>
          </cell>
          <cell r="H20">
            <v>83</v>
          </cell>
          <cell r="I20">
            <v>3</v>
          </cell>
        </row>
        <row r="21">
          <cell r="F21" t="str">
            <v>BASUDEVPUR</v>
          </cell>
          <cell r="G21">
            <v>23</v>
          </cell>
          <cell r="H21">
            <v>179</v>
          </cell>
          <cell r="I21">
            <v>2</v>
          </cell>
        </row>
        <row r="22">
          <cell r="F22" t="str">
            <v>BARAGARH</v>
          </cell>
          <cell r="G22">
            <v>15</v>
          </cell>
          <cell r="H22">
            <v>169</v>
          </cell>
          <cell r="I22">
            <v>3.25</v>
          </cell>
        </row>
        <row r="23">
          <cell r="F23" t="str">
            <v>BALASORE</v>
          </cell>
          <cell r="G23">
            <v>18</v>
          </cell>
          <cell r="H23">
            <v>181</v>
          </cell>
          <cell r="I23">
            <v>2</v>
          </cell>
        </row>
        <row r="24">
          <cell r="F24" t="str">
            <v>ROURKELA</v>
          </cell>
          <cell r="G24">
            <v>12</v>
          </cell>
          <cell r="H24">
            <v>123</v>
          </cell>
          <cell r="I24">
            <v>3</v>
          </cell>
        </row>
        <row r="25">
          <cell r="F25" t="str">
            <v>JATNI</v>
          </cell>
          <cell r="G25">
            <v>5</v>
          </cell>
          <cell r="H25">
            <v>78</v>
          </cell>
          <cell r="I25">
            <v>1.75</v>
          </cell>
        </row>
        <row r="26">
          <cell r="F26" t="str">
            <v>JATNI</v>
          </cell>
          <cell r="G26">
            <v>3</v>
          </cell>
          <cell r="H26">
            <v>50</v>
          </cell>
          <cell r="I26">
            <v>1.75</v>
          </cell>
        </row>
        <row r="27">
          <cell r="F27" t="str">
            <v>JATNI</v>
          </cell>
          <cell r="G27">
            <v>2</v>
          </cell>
          <cell r="H27">
            <v>78</v>
          </cell>
          <cell r="I27">
            <v>1.75</v>
          </cell>
        </row>
        <row r="28">
          <cell r="F28" t="str">
            <v>JAJPUR TOWN</v>
          </cell>
          <cell r="G28">
            <v>36</v>
          </cell>
          <cell r="H28">
            <v>348</v>
          </cell>
          <cell r="I28">
            <v>2</v>
          </cell>
        </row>
        <row r="29">
          <cell r="F29" t="str">
            <v>BERHAMPUR</v>
          </cell>
          <cell r="G29">
            <v>27</v>
          </cell>
          <cell r="H29">
            <v>360</v>
          </cell>
          <cell r="I29">
            <v>2.5</v>
          </cell>
        </row>
        <row r="30">
          <cell r="F30" t="str">
            <v>TALCHER</v>
          </cell>
          <cell r="G30">
            <v>5</v>
          </cell>
          <cell r="H30">
            <v>38</v>
          </cell>
          <cell r="I3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19"/>
      <c r="I1" s="20" t="s">
        <v>78</v>
      </c>
      <c r="J1" s="20"/>
      <c r="K1" s="20"/>
      <c r="L1" s="20"/>
    </row>
    <row r="2" spans="1:13" s="1" customFormat="1" ht="66.75" customHeight="1">
      <c r="A2" s="18" t="s">
        <v>79</v>
      </c>
      <c r="B2" s="19"/>
      <c r="C2" s="19"/>
      <c r="D2" s="19"/>
      <c r="E2" s="19"/>
      <c r="F2" s="19"/>
      <c r="G2" s="19"/>
      <c r="H2" s="19"/>
      <c r="I2" s="20" t="s">
        <v>83</v>
      </c>
      <c r="J2" s="20"/>
      <c r="K2" s="20"/>
      <c r="L2" s="20"/>
    </row>
    <row r="3" spans="1:13" s="6" customFormat="1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  <c r="G3" s="5" t="s">
        <v>72</v>
      </c>
      <c r="H3" s="5" t="s">
        <v>73</v>
      </c>
      <c r="I3" s="7" t="s">
        <v>74</v>
      </c>
      <c r="J3" s="7" t="s">
        <v>75</v>
      </c>
      <c r="K3" s="7" t="s">
        <v>76</v>
      </c>
      <c r="L3" s="7" t="s">
        <v>77</v>
      </c>
      <c r="M3" s="2"/>
    </row>
    <row r="4" spans="1:13">
      <c r="A4" s="3">
        <v>1</v>
      </c>
      <c r="B4" s="3" t="s">
        <v>3</v>
      </c>
      <c r="C4" s="3" t="s">
        <v>30</v>
      </c>
      <c r="D4" s="3" t="s">
        <v>4</v>
      </c>
      <c r="E4" s="4" t="s">
        <v>65</v>
      </c>
      <c r="F4" s="3" t="s">
        <v>50</v>
      </c>
      <c r="G4" s="3">
        <v>10</v>
      </c>
      <c r="H4" s="3">
        <v>132</v>
      </c>
      <c r="I4" s="8">
        <v>2</v>
      </c>
      <c r="J4" s="8">
        <f>G4*10</f>
        <v>100</v>
      </c>
      <c r="K4" s="8">
        <v>50</v>
      </c>
      <c r="L4" s="8">
        <f>G4*H4+I4+J4+K4</f>
        <v>1472</v>
      </c>
    </row>
    <row r="5" spans="1:13">
      <c r="A5" s="3">
        <v>2</v>
      </c>
      <c r="B5" s="3" t="s">
        <v>1</v>
      </c>
      <c r="C5" s="3" t="s">
        <v>0</v>
      </c>
      <c r="D5" s="3" t="s">
        <v>2</v>
      </c>
      <c r="E5" s="4" t="s">
        <v>65</v>
      </c>
      <c r="F5" s="3" t="s">
        <v>49</v>
      </c>
      <c r="G5" s="3">
        <v>11</v>
      </c>
      <c r="H5" s="3">
        <v>133</v>
      </c>
      <c r="I5" s="8">
        <v>2.25</v>
      </c>
      <c r="J5" s="8">
        <f t="shared" ref="J5:J23" si="0">G5*10</f>
        <v>110</v>
      </c>
      <c r="K5" s="8">
        <v>50</v>
      </c>
      <c r="L5" s="8">
        <f t="shared" ref="L5:L23" si="1">G5*H5+I5+J5+K5</f>
        <v>1625.25</v>
      </c>
    </row>
    <row r="6" spans="1:13">
      <c r="A6" s="3">
        <v>3</v>
      </c>
      <c r="B6" s="3" t="s">
        <v>1</v>
      </c>
      <c r="C6" s="3" t="s">
        <v>31</v>
      </c>
      <c r="D6" s="3" t="s">
        <v>5</v>
      </c>
      <c r="E6" s="4" t="s">
        <v>65</v>
      </c>
      <c r="F6" s="3" t="s">
        <v>51</v>
      </c>
      <c r="G6" s="3">
        <v>17</v>
      </c>
      <c r="H6" s="3">
        <v>203</v>
      </c>
      <c r="I6" s="8">
        <v>3</v>
      </c>
      <c r="J6" s="8">
        <f t="shared" si="0"/>
        <v>170</v>
      </c>
      <c r="K6" s="8">
        <v>50</v>
      </c>
      <c r="L6" s="8">
        <f t="shared" si="1"/>
        <v>3674</v>
      </c>
    </row>
    <row r="7" spans="1:13">
      <c r="A7" s="3">
        <v>4</v>
      </c>
      <c r="B7" s="3" t="s">
        <v>6</v>
      </c>
      <c r="C7" s="3" t="s">
        <v>32</v>
      </c>
      <c r="D7" s="3" t="s">
        <v>7</v>
      </c>
      <c r="E7" s="4" t="s">
        <v>65</v>
      </c>
      <c r="F7" s="3" t="s">
        <v>52</v>
      </c>
      <c r="G7" s="3">
        <v>5</v>
      </c>
      <c r="H7" s="3">
        <v>46</v>
      </c>
      <c r="I7" s="8">
        <v>2</v>
      </c>
      <c r="J7" s="8">
        <f t="shared" si="0"/>
        <v>50</v>
      </c>
      <c r="K7" s="8">
        <v>50</v>
      </c>
      <c r="L7" s="8">
        <f t="shared" si="1"/>
        <v>332</v>
      </c>
    </row>
    <row r="8" spans="1:13">
      <c r="A8" s="3">
        <v>5</v>
      </c>
      <c r="B8" s="3" t="s">
        <v>8</v>
      </c>
      <c r="C8" s="3" t="s">
        <v>33</v>
      </c>
      <c r="D8" s="3" t="s">
        <v>9</v>
      </c>
      <c r="E8" s="4" t="s">
        <v>65</v>
      </c>
      <c r="F8" s="3" t="s">
        <v>52</v>
      </c>
      <c r="G8" s="3">
        <v>5</v>
      </c>
      <c r="H8" s="3">
        <v>72</v>
      </c>
      <c r="I8" s="8">
        <v>2</v>
      </c>
      <c r="J8" s="8">
        <f t="shared" si="0"/>
        <v>50</v>
      </c>
      <c r="K8" s="8">
        <v>50</v>
      </c>
      <c r="L8" s="8">
        <f t="shared" si="1"/>
        <v>462</v>
      </c>
    </row>
    <row r="9" spans="1:13">
      <c r="A9" s="3">
        <v>6</v>
      </c>
      <c r="B9" s="3" t="s">
        <v>8</v>
      </c>
      <c r="C9" s="3" t="s">
        <v>34</v>
      </c>
      <c r="D9" s="3" t="s">
        <v>10</v>
      </c>
      <c r="E9" s="4" t="s">
        <v>65</v>
      </c>
      <c r="F9" s="3" t="s">
        <v>53</v>
      </c>
      <c r="G9" s="3">
        <v>2</v>
      </c>
      <c r="H9" s="3">
        <v>18</v>
      </c>
      <c r="I9" s="8">
        <f>VLOOKUP(F9,[1]Consignment!$F$4:$I$30,4,FALSE)</f>
        <v>3.5</v>
      </c>
      <c r="J9" s="8">
        <f t="shared" si="0"/>
        <v>20</v>
      </c>
      <c r="K9" s="8">
        <v>50</v>
      </c>
      <c r="L9" s="8">
        <f t="shared" si="1"/>
        <v>109.5</v>
      </c>
    </row>
    <row r="10" spans="1:13">
      <c r="A10" s="3">
        <v>7</v>
      </c>
      <c r="B10" s="3" t="s">
        <v>8</v>
      </c>
      <c r="C10" s="3" t="s">
        <v>35</v>
      </c>
      <c r="D10" s="3" t="s">
        <v>11</v>
      </c>
      <c r="E10" s="4" t="s">
        <v>65</v>
      </c>
      <c r="F10" s="3" t="s">
        <v>54</v>
      </c>
      <c r="G10" s="3">
        <v>10</v>
      </c>
      <c r="H10" s="3">
        <v>122</v>
      </c>
      <c r="I10" s="8">
        <v>4.5</v>
      </c>
      <c r="J10" s="8">
        <f t="shared" si="0"/>
        <v>100</v>
      </c>
      <c r="K10" s="8">
        <v>50</v>
      </c>
      <c r="L10" s="8">
        <f t="shared" si="1"/>
        <v>1374.5</v>
      </c>
    </row>
    <row r="11" spans="1:13">
      <c r="A11" s="3">
        <v>8</v>
      </c>
      <c r="B11" s="3" t="s">
        <v>12</v>
      </c>
      <c r="C11" s="3" t="s">
        <v>36</v>
      </c>
      <c r="D11" s="3" t="s">
        <v>9</v>
      </c>
      <c r="E11" s="4" t="s">
        <v>65</v>
      </c>
      <c r="F11" s="3" t="s">
        <v>52</v>
      </c>
      <c r="G11" s="3">
        <v>5</v>
      </c>
      <c r="H11" s="3">
        <v>70</v>
      </c>
      <c r="I11" s="8">
        <v>2</v>
      </c>
      <c r="J11" s="8">
        <f t="shared" si="0"/>
        <v>50</v>
      </c>
      <c r="K11" s="8">
        <v>50</v>
      </c>
      <c r="L11" s="8">
        <f t="shared" si="1"/>
        <v>452</v>
      </c>
    </row>
    <row r="12" spans="1:13">
      <c r="A12" s="3">
        <v>9</v>
      </c>
      <c r="B12" s="3" t="s">
        <v>12</v>
      </c>
      <c r="C12" s="3" t="s">
        <v>37</v>
      </c>
      <c r="D12" s="3" t="s">
        <v>13</v>
      </c>
      <c r="E12" s="4" t="s">
        <v>65</v>
      </c>
      <c r="F12" s="3" t="s">
        <v>55</v>
      </c>
      <c r="G12" s="3">
        <v>9</v>
      </c>
      <c r="H12" s="3">
        <v>82</v>
      </c>
      <c r="I12" s="8">
        <v>1.75</v>
      </c>
      <c r="J12" s="8">
        <f t="shared" si="0"/>
        <v>90</v>
      </c>
      <c r="K12" s="8">
        <v>50</v>
      </c>
      <c r="L12" s="8">
        <f t="shared" si="1"/>
        <v>879.75</v>
      </c>
    </row>
    <row r="13" spans="1:13">
      <c r="A13" s="3">
        <v>10</v>
      </c>
      <c r="B13" s="3" t="s">
        <v>14</v>
      </c>
      <c r="C13" s="3" t="s">
        <v>38</v>
      </c>
      <c r="D13" s="3" t="s">
        <v>15</v>
      </c>
      <c r="E13" s="4" t="s">
        <v>65</v>
      </c>
      <c r="F13" s="3" t="s">
        <v>56</v>
      </c>
      <c r="G13" s="3">
        <v>16</v>
      </c>
      <c r="H13" s="3">
        <v>83</v>
      </c>
      <c r="I13" s="8">
        <v>2</v>
      </c>
      <c r="J13" s="8">
        <f t="shared" si="0"/>
        <v>160</v>
      </c>
      <c r="K13" s="8">
        <v>50</v>
      </c>
      <c r="L13" s="8">
        <f t="shared" si="1"/>
        <v>1540</v>
      </c>
    </row>
    <row r="14" spans="1:13">
      <c r="A14" s="3">
        <v>11</v>
      </c>
      <c r="B14" s="3" t="s">
        <v>14</v>
      </c>
      <c r="C14" s="3" t="s">
        <v>40</v>
      </c>
      <c r="D14" s="3" t="s">
        <v>18</v>
      </c>
      <c r="E14" s="4" t="s">
        <v>65</v>
      </c>
      <c r="F14" s="3" t="s">
        <v>56</v>
      </c>
      <c r="G14" s="3">
        <v>1</v>
      </c>
      <c r="H14" s="3">
        <v>12</v>
      </c>
      <c r="I14" s="8">
        <v>2</v>
      </c>
      <c r="J14" s="8">
        <f t="shared" si="0"/>
        <v>10</v>
      </c>
      <c r="K14" s="8">
        <v>50</v>
      </c>
      <c r="L14" s="8">
        <f t="shared" si="1"/>
        <v>74</v>
      </c>
    </row>
    <row r="15" spans="1:13">
      <c r="A15" s="3">
        <v>12</v>
      </c>
      <c r="B15" s="3" t="s">
        <v>16</v>
      </c>
      <c r="C15" s="3" t="s">
        <v>39</v>
      </c>
      <c r="D15" s="3" t="s">
        <v>17</v>
      </c>
      <c r="E15" s="4" t="s">
        <v>65</v>
      </c>
      <c r="F15" s="3" t="s">
        <v>49</v>
      </c>
      <c r="G15" s="3">
        <v>4</v>
      </c>
      <c r="H15" s="3">
        <v>45</v>
      </c>
      <c r="I15" s="8">
        <v>2.25</v>
      </c>
      <c r="J15" s="8">
        <f t="shared" si="0"/>
        <v>40</v>
      </c>
      <c r="K15" s="8">
        <v>50</v>
      </c>
      <c r="L15" s="8">
        <f t="shared" si="1"/>
        <v>272.25</v>
      </c>
    </row>
    <row r="16" spans="1:13">
      <c r="A16" s="3">
        <v>13</v>
      </c>
      <c r="B16" s="3" t="s">
        <v>19</v>
      </c>
      <c r="C16" s="3" t="s">
        <v>41</v>
      </c>
      <c r="D16" s="3" t="s">
        <v>20</v>
      </c>
      <c r="E16" s="4" t="s">
        <v>65</v>
      </c>
      <c r="F16" s="3" t="s">
        <v>57</v>
      </c>
      <c r="G16" s="3">
        <v>1</v>
      </c>
      <c r="H16" s="3">
        <v>11</v>
      </c>
      <c r="I16" s="8">
        <v>2</v>
      </c>
      <c r="J16" s="8">
        <f t="shared" si="0"/>
        <v>10</v>
      </c>
      <c r="K16" s="8">
        <v>50</v>
      </c>
      <c r="L16" s="8">
        <f t="shared" si="1"/>
        <v>73</v>
      </c>
    </row>
    <row r="17" spans="1:12">
      <c r="A17" s="3">
        <v>14</v>
      </c>
      <c r="B17" s="3" t="s">
        <v>19</v>
      </c>
      <c r="C17" s="3" t="s">
        <v>44</v>
      </c>
      <c r="D17" s="3" t="s">
        <v>25</v>
      </c>
      <c r="E17" s="4" t="s">
        <v>65</v>
      </c>
      <c r="F17" s="3" t="s">
        <v>60</v>
      </c>
      <c r="G17" s="3">
        <v>4</v>
      </c>
      <c r="H17" s="3">
        <v>48</v>
      </c>
      <c r="I17" s="8">
        <v>4</v>
      </c>
      <c r="J17" s="8">
        <f t="shared" si="0"/>
        <v>40</v>
      </c>
      <c r="K17" s="8">
        <v>50</v>
      </c>
      <c r="L17" s="8">
        <f t="shared" si="1"/>
        <v>286</v>
      </c>
    </row>
    <row r="18" spans="1:12">
      <c r="A18" s="3">
        <v>15</v>
      </c>
      <c r="B18" s="3" t="s">
        <v>21</v>
      </c>
      <c r="C18" s="3" t="s">
        <v>42</v>
      </c>
      <c r="D18" s="3" t="s">
        <v>22</v>
      </c>
      <c r="E18" s="4" t="s">
        <v>65</v>
      </c>
      <c r="F18" s="3" t="s">
        <v>58</v>
      </c>
      <c r="G18" s="3">
        <v>10</v>
      </c>
      <c r="H18" s="3">
        <v>140</v>
      </c>
      <c r="I18" s="8">
        <f>VLOOKUP(F18,Consignment!$F$4:$I$29,4,FALSE)</f>
        <v>2.5</v>
      </c>
      <c r="J18" s="8">
        <f t="shared" si="0"/>
        <v>100</v>
      </c>
      <c r="K18" s="8">
        <v>50</v>
      </c>
      <c r="L18" s="8">
        <f t="shared" si="1"/>
        <v>1552.5</v>
      </c>
    </row>
    <row r="19" spans="1:12">
      <c r="A19" s="3">
        <v>16</v>
      </c>
      <c r="B19" s="3" t="s">
        <v>21</v>
      </c>
      <c r="C19" s="3" t="s">
        <v>43</v>
      </c>
      <c r="D19" s="3" t="s">
        <v>23</v>
      </c>
      <c r="E19" s="4" t="s">
        <v>65</v>
      </c>
      <c r="F19" s="3" t="s">
        <v>59</v>
      </c>
      <c r="G19" s="3">
        <v>25</v>
      </c>
      <c r="H19" s="3">
        <v>315</v>
      </c>
      <c r="I19" s="8">
        <v>2.5</v>
      </c>
      <c r="J19" s="8">
        <f t="shared" si="0"/>
        <v>250</v>
      </c>
      <c r="K19" s="8">
        <v>50</v>
      </c>
      <c r="L19" s="8">
        <f t="shared" si="1"/>
        <v>8177.5</v>
      </c>
    </row>
    <row r="20" spans="1:12">
      <c r="A20" s="3">
        <v>17</v>
      </c>
      <c r="B20" s="3" t="s">
        <v>21</v>
      </c>
      <c r="C20" s="3" t="s">
        <v>46</v>
      </c>
      <c r="D20" s="3" t="s">
        <v>27</v>
      </c>
      <c r="E20" s="4" t="s">
        <v>65</v>
      </c>
      <c r="F20" s="3" t="s">
        <v>62</v>
      </c>
      <c r="G20" s="3">
        <v>4</v>
      </c>
      <c r="H20" s="3">
        <v>140</v>
      </c>
      <c r="I20" s="8">
        <v>2</v>
      </c>
      <c r="J20" s="8">
        <f t="shared" si="0"/>
        <v>40</v>
      </c>
      <c r="K20" s="8">
        <v>50</v>
      </c>
      <c r="L20" s="8">
        <f t="shared" si="1"/>
        <v>652</v>
      </c>
    </row>
    <row r="21" spans="1:12">
      <c r="A21" s="3">
        <v>18</v>
      </c>
      <c r="B21" s="3" t="s">
        <v>21</v>
      </c>
      <c r="C21" s="3" t="s">
        <v>47</v>
      </c>
      <c r="D21" s="3" t="s">
        <v>28</v>
      </c>
      <c r="E21" s="4" t="s">
        <v>65</v>
      </c>
      <c r="F21" s="3" t="s">
        <v>63</v>
      </c>
      <c r="G21" s="3">
        <v>6</v>
      </c>
      <c r="H21" s="3">
        <v>64</v>
      </c>
      <c r="I21" s="8">
        <v>2.25</v>
      </c>
      <c r="J21" s="8">
        <f t="shared" si="0"/>
        <v>60</v>
      </c>
      <c r="K21" s="8">
        <v>50</v>
      </c>
      <c r="L21" s="8">
        <f t="shared" si="1"/>
        <v>496.25</v>
      </c>
    </row>
    <row r="22" spans="1:12">
      <c r="A22" s="3">
        <v>19</v>
      </c>
      <c r="B22" s="3" t="s">
        <v>21</v>
      </c>
      <c r="C22" s="3" t="s">
        <v>48</v>
      </c>
      <c r="D22" s="3" t="s">
        <v>29</v>
      </c>
      <c r="E22" s="4" t="s">
        <v>65</v>
      </c>
      <c r="F22" s="3" t="s">
        <v>64</v>
      </c>
      <c r="G22" s="3">
        <v>22</v>
      </c>
      <c r="H22" s="3">
        <v>221</v>
      </c>
      <c r="I22" s="8">
        <v>2</v>
      </c>
      <c r="J22" s="8">
        <f t="shared" si="0"/>
        <v>220</v>
      </c>
      <c r="K22" s="8">
        <v>50</v>
      </c>
      <c r="L22" s="8">
        <f t="shared" si="1"/>
        <v>5134</v>
      </c>
    </row>
    <row r="23" spans="1:12">
      <c r="A23" s="3">
        <v>20</v>
      </c>
      <c r="B23" s="3" t="s">
        <v>24</v>
      </c>
      <c r="C23" s="3" t="s">
        <v>45</v>
      </c>
      <c r="D23" s="3" t="s">
        <v>26</v>
      </c>
      <c r="E23" s="4" t="s">
        <v>65</v>
      </c>
      <c r="F23" s="3" t="s">
        <v>61</v>
      </c>
      <c r="G23" s="3">
        <v>15</v>
      </c>
      <c r="H23" s="3">
        <v>98</v>
      </c>
      <c r="I23" s="8">
        <v>1.75</v>
      </c>
      <c r="J23" s="8">
        <f t="shared" si="0"/>
        <v>150</v>
      </c>
      <c r="K23" s="8">
        <v>50</v>
      </c>
      <c r="L23" s="8">
        <f t="shared" si="1"/>
        <v>1671.75</v>
      </c>
    </row>
    <row r="24" spans="1:12" s="11" customFormat="1">
      <c r="A24" s="12" t="s">
        <v>81</v>
      </c>
      <c r="B24" s="13"/>
      <c r="C24" s="13"/>
      <c r="D24" s="13"/>
      <c r="E24" s="13"/>
      <c r="F24" s="13"/>
      <c r="G24" s="13"/>
      <c r="H24" s="13"/>
      <c r="I24" s="14"/>
      <c r="J24" s="14"/>
      <c r="K24" s="15"/>
      <c r="L24" s="10">
        <f>ROUND(SUM(L4:L23),0)</f>
        <v>30310</v>
      </c>
    </row>
    <row r="25" spans="1:12" s="11" customFormat="1" ht="30" customHeight="1">
      <c r="A25" s="16" t="s">
        <v>82</v>
      </c>
      <c r="B25" s="16"/>
      <c r="C25" s="16"/>
      <c r="D25" s="16"/>
      <c r="E25" s="16"/>
      <c r="F25" s="16"/>
      <c r="G25" s="16"/>
      <c r="H25" s="16"/>
      <c r="I25" s="17"/>
      <c r="J25" s="17"/>
      <c r="K25" s="17"/>
      <c r="L25" s="17"/>
    </row>
    <row r="26" spans="1:12" s="11" customFormat="1" ht="30" customHeight="1">
      <c r="A26" s="16" t="s">
        <v>80</v>
      </c>
      <c r="B26" s="16"/>
      <c r="C26" s="16"/>
      <c r="D26" s="16"/>
      <c r="E26" s="16"/>
      <c r="F26" s="16"/>
      <c r="G26" s="16"/>
      <c r="H26" s="16"/>
      <c r="I26" s="17"/>
      <c r="J26" s="17"/>
      <c r="K26" s="17"/>
      <c r="L26" s="17"/>
    </row>
    <row r="27" spans="1:12">
      <c r="I27" s="9"/>
      <c r="J27" s="9"/>
      <c r="K27" s="9"/>
      <c r="L27" s="9"/>
    </row>
  </sheetData>
  <sortState ref="B2:H21">
    <sortCondition ref="B2"/>
  </sortState>
  <mergeCells count="7">
    <mergeCell ref="A24:K24"/>
    <mergeCell ref="A25:L25"/>
    <mergeCell ref="A26:L26"/>
    <mergeCell ref="A1:H1"/>
    <mergeCell ref="I1:L1"/>
    <mergeCell ref="A2:H2"/>
    <mergeCell ref="I2:L2"/>
  </mergeCells>
  <conditionalFormatting sqref="C1:C2">
    <cfRule type="duplicateValues" dxfId="1" priority="2"/>
  </conditionalFormatting>
  <conditionalFormatting sqref="C24:C26">
    <cfRule type="duplicateValues" dxfId="0" priority="1"/>
  </conditionalFormatting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2026-01-08T10:32:15Z</cp:lastPrinted>
  <dcterms:created xsi:type="dcterms:W3CDTF">2026-01-07T07:41:03Z</dcterms:created>
  <dcterms:modified xsi:type="dcterms:W3CDTF">2026-01-08T10:32:18Z</dcterms:modified>
</cp:coreProperties>
</file>