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98E39225-7946-4CAE-BBBC-C858F66A4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5" i="1"/>
  <c r="I6" i="1"/>
  <c r="I7" i="1"/>
  <c r="K7" i="1" s="1"/>
  <c r="I8" i="1"/>
  <c r="I9" i="1"/>
  <c r="I10" i="1"/>
  <c r="I11" i="1"/>
  <c r="I12" i="1"/>
  <c r="K12" i="1" s="1"/>
  <c r="I4" i="1"/>
  <c r="H5" i="1"/>
  <c r="K5" i="1" s="1"/>
  <c r="H6" i="1"/>
  <c r="K6" i="1" s="1"/>
  <c r="H8" i="1"/>
  <c r="K8" i="1" s="1"/>
  <c r="H9" i="1"/>
  <c r="K9" i="1" s="1"/>
  <c r="H10" i="1"/>
  <c r="K10" i="1" s="1"/>
  <c r="H11" i="1"/>
  <c r="K11" i="1" s="1"/>
  <c r="H4" i="1"/>
  <c r="K4" i="1" s="1"/>
  <c r="K13" i="1" s="1"/>
</calcChain>
</file>

<file path=xl/sharedStrings.xml><?xml version="1.0" encoding="utf-8"?>
<sst xmlns="http://schemas.openxmlformats.org/spreadsheetml/2006/main" count="62" uniqueCount="51">
  <si>
    <t>INVOICE
PRAGATI LOGISTICS,SAMANTA SAHI KHUNTIA LANE,8984191006
GST No:21AGHPB9356M1Z9</t>
  </si>
  <si>
    <t>02/8/2024</t>
  </si>
  <si>
    <t>40273</t>
  </si>
  <si>
    <t>01/8/2024</t>
  </si>
  <si>
    <t>40260</t>
  </si>
  <si>
    <t>05/8/2024</t>
  </si>
  <si>
    <t>40243</t>
  </si>
  <si>
    <t>08/8/2024</t>
  </si>
  <si>
    <t>40266</t>
  </si>
  <si>
    <t>28/8/2024</t>
  </si>
  <si>
    <t>40293</t>
  </si>
  <si>
    <t>27/8/2024</t>
  </si>
  <si>
    <t>40291</t>
  </si>
  <si>
    <t>31/8/2024</t>
  </si>
  <si>
    <t>40312</t>
  </si>
  <si>
    <t>40304</t>
  </si>
  <si>
    <t>19/8/2024</t>
  </si>
  <si>
    <t>40265</t>
  </si>
  <si>
    <t>Thanking you for your business.
PRAGATI LOGISTICS</t>
  </si>
  <si>
    <t>PL/JA/10090</t>
  </si>
  <si>
    <t>PL/JA/10140</t>
  </si>
  <si>
    <t>PL/JA/10195</t>
  </si>
  <si>
    <t>PL/JA/10531</t>
  </si>
  <si>
    <t>PL/JA/12202</t>
  </si>
  <si>
    <t>PL/JA/12259</t>
  </si>
  <si>
    <t>PL/JA/12655</t>
  </si>
  <si>
    <t>PL/JA/12733</t>
  </si>
  <si>
    <t>PL/JA/11293</t>
  </si>
  <si>
    <t>SL</t>
  </si>
  <si>
    <t>DATE</t>
  </si>
  <si>
    <t>LR NO</t>
  </si>
  <si>
    <t>FROM</t>
  </si>
  <si>
    <t>TO</t>
  </si>
  <si>
    <t>INV NO</t>
  </si>
  <si>
    <t>KARANJIA</t>
  </si>
  <si>
    <t>BHUBANESWAR</t>
  </si>
  <si>
    <t>BETANATI</t>
  </si>
  <si>
    <t>KORAPUT</t>
  </si>
  <si>
    <t>JALESWAR</t>
  </si>
  <si>
    <t>DHAMNAGAR</t>
  </si>
  <si>
    <t>REDHAKHOL</t>
  </si>
  <si>
    <t>CTC</t>
  </si>
  <si>
    <t>CASE</t>
  </si>
  <si>
    <t>RATE</t>
  </si>
  <si>
    <t>HML</t>
  </si>
  <si>
    <t>AMOUNT</t>
  </si>
  <si>
    <t>(RUPEES SEVEN THOUSAND SEVEN HUNDRED EIGHTY SEVEN ONLY)</t>
  </si>
  <si>
    <t xml:space="preserve">Bill Date:31/08/2024
Bill NO : 18562
Total Amount:7787.00
</t>
  </si>
  <si>
    <t>Kindly, verify &amp; confirm within 7 days, else GST will be filed by 20th SEPT, 2024. 
GST to be paid by Consignor under Reverse Charge Mechanism(RCM) as per GST.</t>
  </si>
  <si>
    <t xml:space="preserve">ASWINI HOMEO &amp; AYURVEDIC PRODUCT PVT LTD
Address:2249,W.NO.20 PROFESSOR PARA,CUTTACK-753003 ODISHA,9938504983
GST No:21AACCA0062D1ZO
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</si>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</sst>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6</xdr:col>
      <xdr:colOff>190500</xdr:colOff>
      <xdr:row>0</xdr:row>
      <xdr:rowOff>1000124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3350"/>
          <a:ext cx="3686175" cy="866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3">
          <cell r="C3" t="str">
            <v>DESTINATION</v>
          </cell>
          <cell r="D3" t="str">
            <v>NEW RATE/ CASE</v>
          </cell>
        </row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5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5" ht="86.25" customHeight="1">
      <c r="A2" s="22" t="s">
        <v>49</v>
      </c>
      <c r="B2" s="23"/>
      <c r="C2" s="23"/>
      <c r="D2" s="23"/>
      <c r="E2" s="23"/>
      <c r="F2" s="23"/>
      <c r="G2" s="24"/>
      <c r="H2" s="21" t="s">
        <v>47</v>
      </c>
      <c r="I2" s="21"/>
      <c r="J2" s="21"/>
      <c r="K2" s="21"/>
    </row>
    <row r="3" spans="1:15" s="10" customFormat="1" ht="30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42</v>
      </c>
      <c r="H3" s="9" t="s">
        <v>43</v>
      </c>
      <c r="I3" s="9" t="s">
        <v>44</v>
      </c>
      <c r="J3" s="9" t="s">
        <v>50</v>
      </c>
      <c r="K3" s="9" t="s">
        <v>45</v>
      </c>
    </row>
    <row r="4" spans="1:15">
      <c r="A4" s="4">
        <v>1</v>
      </c>
      <c r="B4" s="4" t="s">
        <v>3</v>
      </c>
      <c r="C4" s="4" t="s">
        <v>20</v>
      </c>
      <c r="D4" s="8" t="s">
        <v>41</v>
      </c>
      <c r="E4" s="4" t="s">
        <v>34</v>
      </c>
      <c r="F4" s="4" t="s">
        <v>4</v>
      </c>
      <c r="G4" s="4">
        <v>10</v>
      </c>
      <c r="H4" s="7">
        <f>VLOOKUP(E4,'[1]ASWINI HOMEO AYURVEDIC PRODUCTS'!$C$3:$D$87,2,FALSE)</f>
        <v>84</v>
      </c>
      <c r="I4" s="7">
        <f>G4*2</f>
        <v>20</v>
      </c>
      <c r="J4" s="7">
        <v>25</v>
      </c>
      <c r="K4" s="7">
        <f>G4*H4+I4+J4</f>
        <v>885</v>
      </c>
    </row>
    <row r="5" spans="1:15">
      <c r="A5" s="4">
        <v>2</v>
      </c>
      <c r="B5" s="4" t="s">
        <v>1</v>
      </c>
      <c r="C5" s="4" t="s">
        <v>19</v>
      </c>
      <c r="D5" s="8" t="s">
        <v>41</v>
      </c>
      <c r="E5" s="4" t="s">
        <v>35</v>
      </c>
      <c r="F5" s="4" t="s">
        <v>2</v>
      </c>
      <c r="G5" s="4">
        <v>5</v>
      </c>
      <c r="H5" s="7">
        <f>VLOOKUP(E5,'[1]ASWINI HOMEO AYURVEDIC PRODUCTS'!$C$3:$D$87,2,FALSE)</f>
        <v>57</v>
      </c>
      <c r="I5" s="7">
        <f t="shared" ref="I5:I12" si="0">G5*2</f>
        <v>10</v>
      </c>
      <c r="J5" s="7">
        <v>25</v>
      </c>
      <c r="K5" s="7">
        <f t="shared" ref="K5:K12" si="1">G5*H5+I5+J5</f>
        <v>320</v>
      </c>
    </row>
    <row r="6" spans="1:15">
      <c r="A6" s="4">
        <v>3</v>
      </c>
      <c r="B6" s="4" t="s">
        <v>5</v>
      </c>
      <c r="C6" s="4" t="s">
        <v>21</v>
      </c>
      <c r="D6" s="8" t="s">
        <v>41</v>
      </c>
      <c r="E6" s="4" t="s">
        <v>36</v>
      </c>
      <c r="F6" s="4" t="s">
        <v>6</v>
      </c>
      <c r="G6" s="4">
        <v>10</v>
      </c>
      <c r="H6" s="11">
        <f>VLOOKUP(E6,'[1]ASWINI HOMEO AYURVEDIC PRODUCTS'!$C$3:$D$87,2,FALSE)</f>
        <v>93</v>
      </c>
      <c r="I6" s="7">
        <f t="shared" si="0"/>
        <v>20</v>
      </c>
      <c r="J6" s="7">
        <v>25</v>
      </c>
      <c r="K6" s="7">
        <f t="shared" si="1"/>
        <v>975</v>
      </c>
    </row>
    <row r="7" spans="1:15">
      <c r="A7" s="4">
        <v>4</v>
      </c>
      <c r="B7" s="4" t="s">
        <v>7</v>
      </c>
      <c r="C7" s="4" t="s">
        <v>22</v>
      </c>
      <c r="D7" s="8" t="s">
        <v>41</v>
      </c>
      <c r="E7" s="4" t="s">
        <v>37</v>
      </c>
      <c r="F7" s="4" t="s">
        <v>8</v>
      </c>
      <c r="G7" s="4">
        <v>7</v>
      </c>
      <c r="H7" s="11">
        <v>110</v>
      </c>
      <c r="I7" s="7">
        <f t="shared" si="0"/>
        <v>14</v>
      </c>
      <c r="J7" s="7">
        <v>25</v>
      </c>
      <c r="K7" s="7">
        <f t="shared" si="1"/>
        <v>809</v>
      </c>
    </row>
    <row r="8" spans="1:15">
      <c r="A8" s="4">
        <v>5</v>
      </c>
      <c r="B8" s="4" t="s">
        <v>16</v>
      </c>
      <c r="C8" s="4" t="s">
        <v>27</v>
      </c>
      <c r="D8" s="8" t="s">
        <v>41</v>
      </c>
      <c r="E8" s="4" t="s">
        <v>35</v>
      </c>
      <c r="F8" s="4" t="s">
        <v>17</v>
      </c>
      <c r="G8" s="4">
        <v>6</v>
      </c>
      <c r="H8" s="11">
        <f>VLOOKUP(E8,'[1]ASWINI HOMEO AYURVEDIC PRODUCTS'!$C$3:$D$87,2,FALSE)</f>
        <v>57</v>
      </c>
      <c r="I8" s="7">
        <f t="shared" si="0"/>
        <v>12</v>
      </c>
      <c r="J8" s="7">
        <v>25</v>
      </c>
      <c r="K8" s="7">
        <f t="shared" si="1"/>
        <v>379</v>
      </c>
    </row>
    <row r="9" spans="1:15">
      <c r="A9" s="4">
        <v>6</v>
      </c>
      <c r="B9" s="4" t="s">
        <v>11</v>
      </c>
      <c r="C9" s="4" t="s">
        <v>24</v>
      </c>
      <c r="D9" s="8" t="s">
        <v>41</v>
      </c>
      <c r="E9" s="4" t="s">
        <v>38</v>
      </c>
      <c r="F9" s="4" t="s">
        <v>12</v>
      </c>
      <c r="G9" s="4">
        <v>5</v>
      </c>
      <c r="H9" s="11">
        <f>VLOOKUP(E9,'[1]ASWINI HOMEO AYURVEDIC PRODUCTS'!$C$3:$D$87,2,FALSE)</f>
        <v>79</v>
      </c>
      <c r="I9" s="7">
        <f t="shared" si="0"/>
        <v>10</v>
      </c>
      <c r="J9" s="7">
        <v>25</v>
      </c>
      <c r="K9" s="7">
        <f t="shared" si="1"/>
        <v>430</v>
      </c>
    </row>
    <row r="10" spans="1:15">
      <c r="A10" s="4">
        <v>7</v>
      </c>
      <c r="B10" s="4" t="s">
        <v>9</v>
      </c>
      <c r="C10" s="4" t="s">
        <v>23</v>
      </c>
      <c r="D10" s="8" t="s">
        <v>41</v>
      </c>
      <c r="E10" s="4" t="s">
        <v>34</v>
      </c>
      <c r="F10" s="4" t="s">
        <v>10</v>
      </c>
      <c r="G10" s="4">
        <v>11</v>
      </c>
      <c r="H10" s="11">
        <f>VLOOKUP(E10,'[1]ASWINI HOMEO AYURVEDIC PRODUCTS'!$C$3:$D$87,2,FALSE)</f>
        <v>84</v>
      </c>
      <c r="I10" s="7">
        <f t="shared" si="0"/>
        <v>22</v>
      </c>
      <c r="J10" s="7">
        <v>25</v>
      </c>
      <c r="K10" s="7">
        <f t="shared" si="1"/>
        <v>971</v>
      </c>
    </row>
    <row r="11" spans="1:15">
      <c r="A11" s="4">
        <v>8</v>
      </c>
      <c r="B11" s="4" t="s">
        <v>13</v>
      </c>
      <c r="C11" s="4" t="s">
        <v>25</v>
      </c>
      <c r="D11" s="8" t="s">
        <v>41</v>
      </c>
      <c r="E11" s="4" t="s">
        <v>39</v>
      </c>
      <c r="F11" s="4" t="s">
        <v>14</v>
      </c>
      <c r="G11" s="4">
        <v>10</v>
      </c>
      <c r="H11" s="11">
        <f>VLOOKUP(E11,'[1]ASWINI HOMEO AYURVEDIC PRODUCTS'!$C$3:$D$87,2,FALSE)</f>
        <v>88</v>
      </c>
      <c r="I11" s="7">
        <f t="shared" si="0"/>
        <v>20</v>
      </c>
      <c r="J11" s="7">
        <v>25</v>
      </c>
      <c r="K11" s="7">
        <f t="shared" si="1"/>
        <v>925</v>
      </c>
    </row>
    <row r="12" spans="1:15">
      <c r="A12" s="4">
        <v>9</v>
      </c>
      <c r="B12" s="4" t="s">
        <v>13</v>
      </c>
      <c r="C12" s="4" t="s">
        <v>26</v>
      </c>
      <c r="D12" s="8" t="s">
        <v>41</v>
      </c>
      <c r="E12" s="4" t="s">
        <v>40</v>
      </c>
      <c r="F12" s="4" t="s">
        <v>15</v>
      </c>
      <c r="G12" s="4">
        <v>22</v>
      </c>
      <c r="H12" s="11">
        <v>92</v>
      </c>
      <c r="I12" s="7">
        <f t="shared" si="0"/>
        <v>44</v>
      </c>
      <c r="J12" s="7">
        <v>25</v>
      </c>
      <c r="K12" s="7">
        <f t="shared" si="1"/>
        <v>2093</v>
      </c>
    </row>
    <row r="13" spans="1:15" s="3" customFormat="1">
      <c r="A13" s="12" t="s">
        <v>46</v>
      </c>
      <c r="B13" s="13"/>
      <c r="C13" s="13"/>
      <c r="D13" s="13"/>
      <c r="E13" s="13"/>
      <c r="F13" s="13"/>
      <c r="G13" s="13"/>
      <c r="H13" s="14"/>
      <c r="I13" s="14"/>
      <c r="J13" s="15"/>
      <c r="K13" s="6">
        <f>SUM(K4:K12)</f>
        <v>7787</v>
      </c>
      <c r="O13" s="1"/>
    </row>
    <row r="14" spans="1:15" s="3" customFormat="1" ht="30" customHeight="1">
      <c r="A14" s="16" t="s">
        <v>48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5" s="3" customFormat="1" ht="30" customHeight="1">
      <c r="A15" s="16" t="s">
        <v>18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5">
      <c r="G16" s="25">
        <f>SUM(G4:G12)</f>
        <v>86</v>
      </c>
    </row>
  </sheetData>
  <sortState xmlns:xlrd2="http://schemas.microsoft.com/office/spreadsheetml/2017/richdata2" ref="B4:J12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4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2024-09-16T06:20:09Z</cp:lastPrinted>
  <dcterms:created xsi:type="dcterms:W3CDTF">2024-09-10T07:13:50Z</dcterms:created>
  <dcterms:modified xsi:type="dcterms:W3CDTF">2024-09-16T06:25:09Z</dcterms:modified>
</cp:coreProperties>
</file>