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7C80845B-4A66-4156-B384-5E44EE664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16" i="1" l="1"/>
  <c r="G16" i="1"/>
  <c r="K9" i="1"/>
  <c r="K7" i="1"/>
  <c r="I5" i="1"/>
  <c r="K5" i="1" s="1"/>
  <c r="I6" i="1"/>
  <c r="K6" i="1" s="1"/>
  <c r="I7" i="1"/>
  <c r="I8" i="1"/>
  <c r="K8" i="1" s="1"/>
  <c r="I9" i="1"/>
  <c r="I10" i="1"/>
  <c r="K10" i="1" s="1"/>
  <c r="I11" i="1"/>
  <c r="K11" i="1" s="1"/>
  <c r="I12" i="1"/>
  <c r="K12" i="1" s="1"/>
  <c r="I4" i="1"/>
  <c r="K4" i="1" s="1"/>
  <c r="K13" i="1" s="1"/>
</calcChain>
</file>

<file path=xl/sharedStrings.xml><?xml version="1.0" encoding="utf-8"?>
<sst xmlns="http://schemas.openxmlformats.org/spreadsheetml/2006/main" count="62" uniqueCount="50">
  <si>
    <t>INVOICE
PRAGATI LOGISTICS,SAMANTA SAHI KHUNTIA LANE,8984191006
GST No:21AGHPB9356M1Z9</t>
  </si>
  <si>
    <t>16/8/2024</t>
  </si>
  <si>
    <t>108</t>
  </si>
  <si>
    <t>17/8/2024</t>
  </si>
  <si>
    <t>0109</t>
  </si>
  <si>
    <t>09/8/2024</t>
  </si>
  <si>
    <t>0096</t>
  </si>
  <si>
    <t>22/8/2024</t>
  </si>
  <si>
    <t>119</t>
  </si>
  <si>
    <t>31/8/2024</t>
  </si>
  <si>
    <t>0134</t>
  </si>
  <si>
    <t>135</t>
  </si>
  <si>
    <t>27/8/2024</t>
  </si>
  <si>
    <t>0127</t>
  </si>
  <si>
    <t>0123</t>
  </si>
  <si>
    <t>28/8/2024</t>
  </si>
  <si>
    <t>131</t>
  </si>
  <si>
    <t>Thanking you for your business.
PRAGATI LOGISTICS</t>
  </si>
  <si>
    <t>PL/JA/11128</t>
  </si>
  <si>
    <t>PL/JA/11303</t>
  </si>
  <si>
    <t>PL/JA/10613</t>
  </si>
  <si>
    <t>PL/JA/11640</t>
  </si>
  <si>
    <t>PL/JA/12625</t>
  </si>
  <si>
    <t>PL/JA/12812</t>
  </si>
  <si>
    <t>PL/JA/12060</t>
  </si>
  <si>
    <t>PL/JA/12091</t>
  </si>
  <si>
    <t>PL/JA/12255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</si>
  <si>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</si>
  <si>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</si>
  <si>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</si>
  <si>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</si>
  <si>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</si>
  <si>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</si>
  <si>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</si>
  <si>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</si>
  <si>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</si>
  <si>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</si>
  <si>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</si>
  <si>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BADAKERA</t>
  </si>
  <si>
    <t>PIPILI</t>
  </si>
  <si>
    <t>DORADA</t>
  </si>
  <si>
    <t>JALESWAR</t>
  </si>
  <si>
    <t>KORAPUT</t>
  </si>
  <si>
    <t>KAMARDA</t>
  </si>
  <si>
    <t>CTC</t>
  </si>
  <si>
    <t>NAYAHAT</t>
  </si>
  <si>
    <t xml:space="preserve">MIKUSU INDIA PVT LTD
Address:ANDHEI SAHI,NEW IND.ESTATE JAGATPUR,9437007165
GST No:21AAPCM6460J1Z8
</t>
  </si>
  <si>
    <t xml:space="preserve">Bill Date:31/08/2024
Bill NO : 18906
Total Amount: 3353.00
</t>
  </si>
  <si>
    <t>Kindly, verify &amp; confirm within 7 days, else GST will be filed by 20th SEPT, 2024. 
GST to be paid by Consignor under Reverse Charge Mechanism(RCM) as per GST.</t>
  </si>
  <si>
    <t>(RUPEES THREE THOUSAND THREE HUNDRED FIFTY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</si>
</sst>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7</xdr:col>
      <xdr:colOff>438150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1624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S13" sqref="S13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6" style="1" customWidth="1"/>
    <col min="8" max="8" width="8.28515625" style="1" bestFit="1" customWidth="1"/>
    <col min="9" max="9" width="6.85546875" style="2" customWidth="1"/>
    <col min="10" max="10" width="7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66" customHeight="1">
      <c r="A2" s="16" t="s">
        <v>46</v>
      </c>
      <c r="B2" s="17"/>
      <c r="C2" s="17"/>
      <c r="D2" s="17"/>
      <c r="E2" s="17"/>
      <c r="F2" s="17"/>
      <c r="G2" s="17"/>
      <c r="H2" s="18"/>
      <c r="I2" s="20" t="s">
        <v>47</v>
      </c>
      <c r="J2" s="20"/>
      <c r="K2" s="20"/>
    </row>
    <row r="3" spans="1:11" s="3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8" t="s">
        <v>35</v>
      </c>
      <c r="J3" s="8" t="s">
        <v>36</v>
      </c>
      <c r="K3" s="7" t="s">
        <v>37</v>
      </c>
    </row>
    <row r="4" spans="1:11">
      <c r="A4" s="21">
        <v>1</v>
      </c>
      <c r="B4" s="4" t="s">
        <v>5</v>
      </c>
      <c r="C4" s="4" t="s">
        <v>20</v>
      </c>
      <c r="D4" s="9" t="s">
        <v>44</v>
      </c>
      <c r="E4" s="4" t="s">
        <v>40</v>
      </c>
      <c r="F4" s="4" t="s">
        <v>6</v>
      </c>
      <c r="G4" s="4">
        <v>8</v>
      </c>
      <c r="H4" s="4">
        <v>100</v>
      </c>
      <c r="I4" s="6">
        <f>VLOOKUP(E4,'[1]BIOSTARDT INDIA'!$C$3:$E$305,3,FALSE)</f>
        <v>3</v>
      </c>
      <c r="J4" s="6">
        <v>20</v>
      </c>
      <c r="K4" s="6">
        <f>H4*I4+J4</f>
        <v>320</v>
      </c>
    </row>
    <row r="5" spans="1:11">
      <c r="A5" s="21">
        <v>2</v>
      </c>
      <c r="B5" s="4" t="s">
        <v>1</v>
      </c>
      <c r="C5" s="4" t="s">
        <v>18</v>
      </c>
      <c r="D5" s="9" t="s">
        <v>44</v>
      </c>
      <c r="E5" s="4" t="s">
        <v>38</v>
      </c>
      <c r="F5" s="4" t="s">
        <v>2</v>
      </c>
      <c r="G5" s="4">
        <v>6</v>
      </c>
      <c r="H5" s="4">
        <v>100</v>
      </c>
      <c r="I5" s="6">
        <f>VLOOKUP(E5,'[1]BIOSTARDT INDIA'!$C$3:$E$305,3,FALSE)</f>
        <v>3.75</v>
      </c>
      <c r="J5" s="6">
        <v>20</v>
      </c>
      <c r="K5" s="6">
        <f t="shared" ref="K5:K12" si="0">H5*I5+J5</f>
        <v>395</v>
      </c>
    </row>
    <row r="6" spans="1:11">
      <c r="A6" s="21">
        <v>3</v>
      </c>
      <c r="B6" s="4" t="s">
        <v>3</v>
      </c>
      <c r="C6" s="4" t="s">
        <v>19</v>
      </c>
      <c r="D6" s="9" t="s">
        <v>44</v>
      </c>
      <c r="E6" s="4" t="s">
        <v>39</v>
      </c>
      <c r="F6" s="4" t="s">
        <v>4</v>
      </c>
      <c r="G6" s="4">
        <v>2</v>
      </c>
      <c r="H6" s="4">
        <v>80</v>
      </c>
      <c r="I6" s="6">
        <f>VLOOKUP(E6,'[1]BIOSTARDT INDIA'!$C$3:$E$305,3,FALSE)</f>
        <v>3</v>
      </c>
      <c r="J6" s="6">
        <v>20</v>
      </c>
      <c r="K6" s="6">
        <f t="shared" si="0"/>
        <v>260</v>
      </c>
    </row>
    <row r="7" spans="1:11">
      <c r="A7" s="21">
        <v>4</v>
      </c>
      <c r="B7" s="4" t="s">
        <v>7</v>
      </c>
      <c r="C7" s="4" t="s">
        <v>21</v>
      </c>
      <c r="D7" s="9" t="s">
        <v>44</v>
      </c>
      <c r="E7" s="4" t="s">
        <v>41</v>
      </c>
      <c r="F7" s="4" t="s">
        <v>8</v>
      </c>
      <c r="G7" s="4">
        <v>4</v>
      </c>
      <c r="H7" s="4">
        <v>30</v>
      </c>
      <c r="I7" s="6">
        <f>VLOOKUP(E7,'[1]BIOSTARDT INDIA'!$C$3:$E$305,3,FALSE)</f>
        <v>3.75</v>
      </c>
      <c r="J7" s="6">
        <v>20</v>
      </c>
      <c r="K7" s="6">
        <f>50*I7+J7</f>
        <v>207.5</v>
      </c>
    </row>
    <row r="8" spans="1:11">
      <c r="A8" s="21">
        <v>5</v>
      </c>
      <c r="B8" s="4" t="s">
        <v>12</v>
      </c>
      <c r="C8" s="4" t="s">
        <v>24</v>
      </c>
      <c r="D8" s="9" t="s">
        <v>44</v>
      </c>
      <c r="E8" s="4" t="s">
        <v>42</v>
      </c>
      <c r="F8" s="4" t="s">
        <v>13</v>
      </c>
      <c r="G8" s="4">
        <v>5</v>
      </c>
      <c r="H8" s="4">
        <v>106</v>
      </c>
      <c r="I8" s="6">
        <f>VLOOKUP(E8,'[1]BIOSTARDT INDIA'!$C$3:$E$305,3,FALSE)</f>
        <v>4.88</v>
      </c>
      <c r="J8" s="6">
        <v>20</v>
      </c>
      <c r="K8" s="6">
        <f t="shared" si="0"/>
        <v>537.28</v>
      </c>
    </row>
    <row r="9" spans="1:11">
      <c r="A9" s="21">
        <v>6</v>
      </c>
      <c r="B9" s="4" t="s">
        <v>12</v>
      </c>
      <c r="C9" s="4" t="s">
        <v>25</v>
      </c>
      <c r="D9" s="9" t="s">
        <v>44</v>
      </c>
      <c r="E9" s="4" t="s">
        <v>43</v>
      </c>
      <c r="F9" s="4" t="s">
        <v>14</v>
      </c>
      <c r="G9" s="4">
        <v>2</v>
      </c>
      <c r="H9" s="4">
        <v>20</v>
      </c>
      <c r="I9" s="6">
        <f>VLOOKUP(E9,'[1]BIOSTARDT INDIA'!$C$3:$E$305,3,FALSE)</f>
        <v>3.75</v>
      </c>
      <c r="J9" s="6">
        <v>20</v>
      </c>
      <c r="K9" s="6">
        <f>50*I9+J9</f>
        <v>207.5</v>
      </c>
    </row>
    <row r="10" spans="1:11">
      <c r="A10" s="21">
        <v>7</v>
      </c>
      <c r="B10" s="4" t="s">
        <v>15</v>
      </c>
      <c r="C10" s="4" t="s">
        <v>26</v>
      </c>
      <c r="D10" s="9" t="s">
        <v>44</v>
      </c>
      <c r="E10" s="4" t="s">
        <v>41</v>
      </c>
      <c r="F10" s="4" t="s">
        <v>16</v>
      </c>
      <c r="G10" s="4">
        <v>5</v>
      </c>
      <c r="H10" s="4">
        <v>50</v>
      </c>
      <c r="I10" s="6">
        <f>VLOOKUP(E10,'[1]BIOSTARDT INDIA'!$C$3:$E$305,3,FALSE)</f>
        <v>3.75</v>
      </c>
      <c r="J10" s="6">
        <v>20</v>
      </c>
      <c r="K10" s="6">
        <f t="shared" si="0"/>
        <v>207.5</v>
      </c>
    </row>
    <row r="11" spans="1:11">
      <c r="A11" s="21">
        <v>8</v>
      </c>
      <c r="B11" s="4" t="s">
        <v>9</v>
      </c>
      <c r="C11" s="4" t="s">
        <v>22</v>
      </c>
      <c r="D11" s="9" t="s">
        <v>44</v>
      </c>
      <c r="E11" s="9" t="s">
        <v>45</v>
      </c>
      <c r="F11" s="4" t="s">
        <v>10</v>
      </c>
      <c r="G11" s="4">
        <v>6</v>
      </c>
      <c r="H11" s="4">
        <v>54</v>
      </c>
      <c r="I11" s="6">
        <f>VLOOKUP(E11,'[1]BIOSTARDT INDIA'!$C$3:$E$305,3,FALSE)</f>
        <v>3.75</v>
      </c>
      <c r="J11" s="6">
        <v>20</v>
      </c>
      <c r="K11" s="6">
        <f t="shared" si="0"/>
        <v>222.5</v>
      </c>
    </row>
    <row r="12" spans="1:11">
      <c r="A12" s="21">
        <v>9</v>
      </c>
      <c r="B12" s="4" t="s">
        <v>9</v>
      </c>
      <c r="C12" s="4" t="s">
        <v>23</v>
      </c>
      <c r="D12" s="9" t="s">
        <v>44</v>
      </c>
      <c r="E12" s="4" t="s">
        <v>42</v>
      </c>
      <c r="F12" s="4" t="s">
        <v>11</v>
      </c>
      <c r="G12" s="4">
        <v>20</v>
      </c>
      <c r="H12" s="4">
        <v>200</v>
      </c>
      <c r="I12" s="6">
        <f>VLOOKUP(E12,'[1]BIOSTARDT INDIA'!$C$3:$E$305,3,FALSE)</f>
        <v>4.88</v>
      </c>
      <c r="J12" s="6">
        <v>20</v>
      </c>
      <c r="K12" s="6">
        <f t="shared" si="0"/>
        <v>996</v>
      </c>
    </row>
    <row r="13" spans="1:11" s="3" customFormat="1">
      <c r="A13" s="10" t="s">
        <v>49</v>
      </c>
      <c r="B13" s="11"/>
      <c r="C13" s="11"/>
      <c r="D13" s="11"/>
      <c r="E13" s="11"/>
      <c r="F13" s="11"/>
      <c r="G13" s="11"/>
      <c r="H13" s="11"/>
      <c r="I13" s="12"/>
      <c r="J13" s="13"/>
      <c r="K13" s="7">
        <f>ROUND(SUM(K4:K12),0)</f>
        <v>3353</v>
      </c>
    </row>
    <row r="14" spans="1:11" s="3" customFormat="1" ht="30" customHeight="1">
      <c r="A14" s="14" t="s">
        <v>48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</row>
    <row r="15" spans="1:11" s="3" customFormat="1" ht="30" customHeight="1">
      <c r="A15" s="14" t="s">
        <v>17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</row>
    <row r="16" spans="1:11">
      <c r="F16" s="3"/>
      <c r="G16" s="22">
        <f>SUM(G4:G12)</f>
        <v>58</v>
      </c>
      <c r="H16" s="22">
        <f>SUM(H4:H12)</f>
        <v>740</v>
      </c>
    </row>
  </sheetData>
  <sortState xmlns:xlrd2="http://schemas.microsoft.com/office/spreadsheetml/2017/richdata2" ref="B4:K12">
    <sortCondition ref="B4"/>
  </sortState>
  <mergeCells count="7">
    <mergeCell ref="A13:J13"/>
    <mergeCell ref="A14:K14"/>
    <mergeCell ref="A15:K15"/>
    <mergeCell ref="A1:H1"/>
    <mergeCell ref="A2:H2"/>
    <mergeCell ref="I1:K1"/>
    <mergeCell ref="I2:K2"/>
  </mergeCells>
  <conditionalFormatting sqref="C4:C12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2024-09-17T06:58:58Z</cp:lastPrinted>
  <dcterms:created xsi:type="dcterms:W3CDTF">2024-09-12T06:49:06Z</dcterms:created>
  <dcterms:modified xsi:type="dcterms:W3CDTF">2024-09-17T06:58:58Z</dcterms:modified>
</cp:coreProperties>
</file>