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390" yWindow="555" windowWidth="19815" windowHeight="9405"/>
  </bookViews>
  <sheets>
    <sheet name="Consignment" sheetId="1" r:id="rId1"/>
  </sheets>
  <externalReferences>
    <externalReference r:id="rId2"/>
  </externalReferences>
  <definedNames>
    <definedName name="_xlnm.Print_Titles" localSheetId="0">Consignment!$1:$3</definedName>
  </definedNames>
  <calcPr calcId="124519"/>
</workbook>
</file>

<file path=xl/calcChain.xml><?xml version="1.0" encoding="utf-8"?>
<calcChain xmlns="http://schemas.openxmlformats.org/spreadsheetml/2006/main">
  <c r="G51" i="1"/>
  <c r="K48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"/>
  <c r="H5"/>
  <c r="K5" s="1"/>
  <c r="H6"/>
  <c r="K6" s="1"/>
  <c r="H7"/>
  <c r="K7" s="1"/>
  <c r="H8"/>
  <c r="K8" s="1"/>
  <c r="H9"/>
  <c r="K9" s="1"/>
  <c r="H10"/>
  <c r="K10" s="1"/>
  <c r="H11"/>
  <c r="K11" s="1"/>
  <c r="H12"/>
  <c r="K12" s="1"/>
  <c r="H13"/>
  <c r="K13" s="1"/>
  <c r="H14"/>
  <c r="K14" s="1"/>
  <c r="H15"/>
  <c r="K15" s="1"/>
  <c r="H16"/>
  <c r="K16" s="1"/>
  <c r="H17"/>
  <c r="K17" s="1"/>
  <c r="H18"/>
  <c r="K18" s="1"/>
  <c r="H19"/>
  <c r="K19" s="1"/>
  <c r="H20"/>
  <c r="K20" s="1"/>
  <c r="H21"/>
  <c r="K21" s="1"/>
  <c r="H22"/>
  <c r="K22" s="1"/>
  <c r="H23"/>
  <c r="K23" s="1"/>
  <c r="H24"/>
  <c r="K24" s="1"/>
  <c r="H25"/>
  <c r="K25" s="1"/>
  <c r="H26"/>
  <c r="K26" s="1"/>
  <c r="H27"/>
  <c r="K27" s="1"/>
  <c r="H28"/>
  <c r="K28" s="1"/>
  <c r="H29"/>
  <c r="K29" s="1"/>
  <c r="H30"/>
  <c r="K30" s="1"/>
  <c r="H31"/>
  <c r="K31" s="1"/>
  <c r="H32"/>
  <c r="K32" s="1"/>
  <c r="H33"/>
  <c r="K33" s="1"/>
  <c r="H34"/>
  <c r="K34" s="1"/>
  <c r="H35"/>
  <c r="K35" s="1"/>
  <c r="H36"/>
  <c r="K36" s="1"/>
  <c r="H37"/>
  <c r="K37" s="1"/>
  <c r="H38"/>
  <c r="K38" s="1"/>
  <c r="H39"/>
  <c r="K39" s="1"/>
  <c r="H40"/>
  <c r="K40" s="1"/>
  <c r="H41"/>
  <c r="K41" s="1"/>
  <c r="H42"/>
  <c r="K42" s="1"/>
  <c r="H43"/>
  <c r="K43" s="1"/>
  <c r="H44"/>
  <c r="K44" s="1"/>
  <c r="H45"/>
  <c r="K45" s="1"/>
  <c r="H46"/>
  <c r="K46" s="1"/>
  <c r="H47"/>
  <c r="K47" s="1"/>
  <c r="H4"/>
  <c r="K4" s="1"/>
</calcChain>
</file>

<file path=xl/sharedStrings.xml><?xml version="1.0" encoding="utf-8"?>
<sst xmlns="http://schemas.openxmlformats.org/spreadsheetml/2006/main" count="237" uniqueCount="118">
  <si>
    <t>02/9/2025</t>
  </si>
  <si>
    <t>36493</t>
  </si>
  <si>
    <t>36567</t>
  </si>
  <si>
    <t>01/9/2025</t>
  </si>
  <si>
    <t>6566</t>
  </si>
  <si>
    <t>6560</t>
  </si>
  <si>
    <t>6496</t>
  </si>
  <si>
    <t>6490</t>
  </si>
  <si>
    <t>03/9/2025</t>
  </si>
  <si>
    <t>6563</t>
  </si>
  <si>
    <t>6495</t>
  </si>
  <si>
    <t>04/9/2025</t>
  </si>
  <si>
    <t>4374</t>
  </si>
  <si>
    <t>08/9/2025</t>
  </si>
  <si>
    <t>7263</t>
  </si>
  <si>
    <t>7270</t>
  </si>
  <si>
    <t>6797</t>
  </si>
  <si>
    <t>6786</t>
  </si>
  <si>
    <t>6984</t>
  </si>
  <si>
    <t>7072</t>
  </si>
  <si>
    <t>6976</t>
  </si>
  <si>
    <t>7065</t>
  </si>
  <si>
    <t>7278</t>
  </si>
  <si>
    <t>6798</t>
  </si>
  <si>
    <t>7069</t>
  </si>
  <si>
    <t>6982</t>
  </si>
  <si>
    <t>7071</t>
  </si>
  <si>
    <t>6985</t>
  </si>
  <si>
    <t>7271</t>
  </si>
  <si>
    <t>6983/6867</t>
  </si>
  <si>
    <t>6788</t>
  </si>
  <si>
    <t>10/9/2025</t>
  </si>
  <si>
    <t>6950</t>
  </si>
  <si>
    <t>7170</t>
  </si>
  <si>
    <t>7197</t>
  </si>
  <si>
    <t>7161</t>
  </si>
  <si>
    <t>7204</t>
  </si>
  <si>
    <t>6946</t>
  </si>
  <si>
    <t>6941</t>
  </si>
  <si>
    <t>7163</t>
  </si>
  <si>
    <t>7200</t>
  </si>
  <si>
    <t>7201</t>
  </si>
  <si>
    <t>7171/7146</t>
  </si>
  <si>
    <t>7164</t>
  </si>
  <si>
    <t>11/9/2025</t>
  </si>
  <si>
    <t>7327</t>
  </si>
  <si>
    <t>6531</t>
  </si>
  <si>
    <t>7337</t>
  </si>
  <si>
    <t>7338</t>
  </si>
  <si>
    <t>7339</t>
  </si>
  <si>
    <t>23/9/2025</t>
  </si>
  <si>
    <t>6473</t>
  </si>
  <si>
    <t>SL</t>
  </si>
  <si>
    <t>DATE</t>
  </si>
  <si>
    <t>LR NO</t>
  </si>
  <si>
    <t>INV NO</t>
  </si>
  <si>
    <t>FROM</t>
  </si>
  <si>
    <t>TO</t>
  </si>
  <si>
    <t>CASE</t>
  </si>
  <si>
    <t>JAA/01505</t>
  </si>
  <si>
    <t>JAA/01506</t>
  </si>
  <si>
    <t>JAA/01513</t>
  </si>
  <si>
    <t>JAA/01514</t>
  </si>
  <si>
    <t>JAA/01515</t>
  </si>
  <si>
    <t>JAA/01516</t>
  </si>
  <si>
    <t>JAA/01533</t>
  </si>
  <si>
    <t>JAA/01534</t>
  </si>
  <si>
    <t>JAA/01563</t>
  </si>
  <si>
    <t>JAA/01571</t>
  </si>
  <si>
    <t>JAA/01572</t>
  </si>
  <si>
    <t>JAA/01573</t>
  </si>
  <si>
    <t>JAA/01574</t>
  </si>
  <si>
    <t>JAA/01575</t>
  </si>
  <si>
    <t>JAA/01578</t>
  </si>
  <si>
    <t>JAA/01579</t>
  </si>
  <si>
    <t>JAA/01580</t>
  </si>
  <si>
    <t>JAA/01581</t>
  </si>
  <si>
    <t>JAA/01582</t>
  </si>
  <si>
    <t>JAA/01583</t>
  </si>
  <si>
    <t>JAA/01584</t>
  </si>
  <si>
    <t>JAA/01585</t>
  </si>
  <si>
    <t>JAA/01586</t>
  </si>
  <si>
    <t>JAA/01587</t>
  </si>
  <si>
    <t>JAA/01591</t>
  </si>
  <si>
    <t>JAA/01592</t>
  </si>
  <si>
    <t>JAA/01602</t>
  </si>
  <si>
    <t>JAA/01603</t>
  </si>
  <si>
    <t>JAA/01604</t>
  </si>
  <si>
    <t>JAA/01605</t>
  </si>
  <si>
    <t>JAA/01606</t>
  </si>
  <si>
    <t>JAA/01607</t>
  </si>
  <si>
    <t>JAA/01608</t>
  </si>
  <si>
    <t>JAA/01609</t>
  </si>
  <si>
    <t>JAA/01610</t>
  </si>
  <si>
    <t>JAA/01611</t>
  </si>
  <si>
    <t>JAA/01612</t>
  </si>
  <si>
    <t>JAA/01613</t>
  </si>
  <si>
    <t>JAA/01619</t>
  </si>
  <si>
    <t>JAA/01620</t>
  </si>
  <si>
    <t>JAA/01623</t>
  </si>
  <si>
    <t>JAA/01629</t>
  </si>
  <si>
    <t>JAA/01630</t>
  </si>
  <si>
    <t>JAA/01701</t>
  </si>
  <si>
    <t>JEYPORE</t>
  </si>
  <si>
    <t>BALASORE</t>
  </si>
  <si>
    <t>ROURKELA</t>
  </si>
  <si>
    <t>BARIPADA</t>
  </si>
  <si>
    <t>CTC</t>
  </si>
  <si>
    <t>RATE</t>
  </si>
  <si>
    <t>HML</t>
  </si>
  <si>
    <t>LR.CH.</t>
  </si>
  <si>
    <t>AMOUNT</t>
  </si>
  <si>
    <t>INVOICE
ATC LOGISTICS,,8984191006
GST No:21CHVPB1842D2ZQ</t>
  </si>
  <si>
    <t xml:space="preserve">ARISTO PHARMACEUTICALS PVT LTD
Address:MANIRAJ INDUSTRIES CAMPUS 736/111 113 ,  
115 CHAULIAGANJ CHAULIAGANJ 753004 ,9437006065
GST No:21AAACA4495N1ZK
</t>
  </si>
  <si>
    <t>Thanking you for your business.
ATC LOGISTICS</t>
  </si>
  <si>
    <t>Kindly, verify &amp; confirm within 7 days, else GST will be filed by 20th OCT., 2025. 
GST to be paid by Consignor under Reverse Charge Mechanism(RCM) as per GST.</t>
  </si>
  <si>
    <t>(RUPEES TEN THOUSAND ONE HUNDRED TWENTY ONE ONLY)</t>
  </si>
  <si>
    <t>Bill Date: 30/09/2025
Bill NO :  2187
Total Amount : 10121.00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</si>
</sst>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 applyNumberFormat="1" applyFont="1"/>
    <xf numFmtId="0" fontId="1" fillId="0" borderId="0" xfId="0" applyNumberFormat="1" applyFont="1"/>
    <xf numFmtId="0" fontId="0" fillId="0" borderId="1" xfId="0" applyNumberFormat="1" applyFont="1" applyBorder="1"/>
    <xf numFmtId="0" fontId="1" fillId="0" borderId="1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 wrapText="1"/>
    </xf>
    <xf numFmtId="2" fontId="2" fillId="0" borderId="1" xfId="0" applyNumberFormat="1" applyFont="1" applyBorder="1"/>
    <xf numFmtId="0" fontId="2" fillId="0" borderId="0" xfId="0" applyNumberFormat="1" applyFont="1"/>
    <xf numFmtId="2" fontId="0" fillId="0" borderId="1" xfId="0" applyNumberFormat="1" applyFont="1" applyBorder="1"/>
    <xf numFmtId="0" fontId="2" fillId="0" borderId="1" xfId="0" applyNumberFormat="1" applyFont="1" applyBorder="1"/>
    <xf numFmtId="0" fontId="2" fillId="0" borderId="1" xfId="0" applyNumberFormat="1" applyFont="1" applyBorder="1" applyAlignment="1">
      <alignment wrapText="1"/>
    </xf>
    <xf numFmtId="2" fontId="2" fillId="0" borderId="1" xfId="0" applyNumberFormat="1" applyFont="1" applyBorder="1" applyAlignment="1">
      <alignment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right"/>
    </xf>
    <xf numFmtId="0" fontId="2" fillId="0" borderId="3" xfId="0" applyNumberFormat="1" applyFont="1" applyBorder="1" applyAlignment="1">
      <alignment horizontal="right"/>
    </xf>
    <xf numFmtId="0" fontId="2" fillId="0" borderId="4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104775</xdr:rowOff>
    </xdr:from>
    <xdr:to>
      <xdr:col>6</xdr:col>
      <xdr:colOff>219075</xdr:colOff>
      <xdr:row>0</xdr:row>
      <xdr:rowOff>1057275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0" y="104775"/>
          <a:ext cx="3867150" cy="9525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TC%20BILL%20ALL/ATC%20QUOTATION-2025-2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OME"/>
      <sheetName val="AB AGENCIES"/>
      <sheetName val="A N ALLIANCE"/>
      <sheetName val="ABBOTT HEALTHCASRE ANI"/>
      <sheetName val="ABBOTT HEALTHCARE"/>
      <sheetName val="ARORA FRUITS &amp; PICKELS PVT LTD"/>
      <sheetName val="ASWINI"/>
      <sheetName val="ADIKANTA MANKIND"/>
      <sheetName val="ALEMBIC PHARMACEUTICAL LTD"/>
      <sheetName val="ALKEM LABORATORIES LTD."/>
      <sheetName val="  AMRUTANJAN HEALTH CARE LTD"/>
      <sheetName val="ARISTO PHARMACEUTICALS PVT LTD"/>
      <sheetName val="ABBOTT HEALTHCASE SSD"/>
      <sheetName val="AMAR ENTERPRISES"/>
      <sheetName val="ANCHOR HEALTH &amp; BEAUTY CARE"/>
      <sheetName val="ASIAN NUTRICIA"/>
      <sheetName val="BABLOO"/>
      <sheetName val="BHARAT FRIGHT CARRIERS"/>
      <sheetName val="BAJAJ CONSUMER"/>
      <sheetName val="CACHET PHARMACEUTICALS PVT LTD"/>
      <sheetName val="CAPITAL AGENCY"/>
      <sheetName val="CAVINKARE PVT LTD"/>
      <sheetName val="CIPLA LTD"/>
      <sheetName val="DAKSHINESWARI AGENCIES"/>
      <sheetName val="DARSHAN SALES INTERNATION"/>
      <sheetName val="EMAMI LIMITED"/>
      <sheetName val="ESSAR ASSOCIATES"/>
      <sheetName val="FRANCO INDIAN"/>
      <sheetName val="GANAPATI PHARMACEUTICALS"/>
      <sheetName val="GLAXOSMITHLINE"/>
      <sheetName val="GODFREY PHILLIPS"/>
      <sheetName val="HARTEX RUBBER PVT.LTD."/>
      <sheetName val="HINDUSTAN ENTERPRISES"/>
      <sheetName val="HYGIENIC RESEARCH "/>
      <sheetName val="IPCA LABORATORIES LTD"/>
      <sheetName val="TRUCKERS INDIA"/>
      <sheetName val="JALAN TRADING CO"/>
      <sheetName val="JMB ENTERPRISES"/>
      <sheetName val="KAMDAR AGENCIES "/>
      <sheetName val="KAMDHENU LIMITED"/>
      <sheetName val="KARMA HEALTH CARE"/>
      <sheetName val="KARNATAKA MULTIPLEX"/>
      <sheetName val="KELLOGG INDIA PRIVATE LIMITED"/>
      <sheetName val="KOKUYO CAMLIN LTD"/>
      <sheetName val="KORES INDIA LTD"/>
      <sheetName val="KRISHNA AGENCIES"/>
      <sheetName val="L G BALAKRISHNAN &amp; BROS LTD"/>
      <sheetName val="LIVGUARD LIV FAST"/>
      <sheetName val="MAA PHARMACEUTICALS"/>
      <sheetName val="MAPRA LABORATORIES PVT LTD"/>
      <sheetName val="MARTIN &amp; HARRIS PVT LTD."/>
      <sheetName val="MARUTI ENTERPRISERS"/>
      <sheetName val="MEDLEY PHARMACEUTICALS LTD"/>
      <sheetName val="MICOLUBE INDIA  LTD"/>
      <sheetName val="SUBASH KUMAR SANJAY KUMAR"/>
      <sheetName val="MICROTEK INTERNATIONAL PVT LTD"/>
      <sheetName val="MORAL PHARMACEUTICALS PVT LTD."/>
      <sheetName val="N RANGA RAO &amp; SONS PVT. LTD."/>
      <sheetName val="NAMOKAR ENTERPRISES"/>
      <sheetName val="NAVKAR COMMERCIAL CORPORATION"/>
      <sheetName val="NIPPON PAINT (INDIA)"/>
      <sheetName val="OZONE PHARMACEUTICLAS LTD"/>
      <sheetName val="PANDA BROTHERS &amp; TRADERS"/>
      <sheetName val="PARIMAL MANDIR"/>
      <sheetName val="RADHA KRISHNA SALES CORPORATION"/>
      <sheetName val="RALSON INDIA LIMITED"/>
      <sheetName val=" RAPTAKOS BRETT &amp; CO LTD"/>
      <sheetName val="RASNA INDIA PVT LTD"/>
      <sheetName val="RMSS AGENCIES PRIVATE LIMITED"/>
      <sheetName val="SAVITA OIL TECHNOLOGIES"/>
      <sheetName val="SHEENLAC PAINTS LTD"/>
      <sheetName val="SUMITOMO CHEMICAL INDIA LTD"/>
      <sheetName val="TATA AUTO COMP"/>
      <sheetName val="TTK HEALTH CARE LTD."/>
      <sheetName val="UTKAL DISTRIBUTORS"/>
      <sheetName val="VNR SEEDS PVT LTD"/>
      <sheetName val="WALLACE PHARMACEUTICALS PVT LTD"/>
      <sheetName val="ZUVENTUS HEALTHCARE"/>
      <sheetName val="SAMSONI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 t="str">
            <v>ANGUL</v>
          </cell>
          <cell r="C5">
            <v>41.25</v>
          </cell>
          <cell r="D5">
            <v>45.38</v>
          </cell>
        </row>
        <row r="6">
          <cell r="B6" t="str">
            <v>BALASORE</v>
          </cell>
          <cell r="C6">
            <v>26.61</v>
          </cell>
          <cell r="D6">
            <v>29.27</v>
          </cell>
        </row>
        <row r="7">
          <cell r="B7" t="str">
            <v>BARGARH</v>
          </cell>
          <cell r="C7">
            <v>33.26</v>
          </cell>
          <cell r="D7">
            <v>36.590000000000003</v>
          </cell>
        </row>
        <row r="8">
          <cell r="B8" t="str">
            <v>BARIPADA</v>
          </cell>
          <cell r="C8">
            <v>29.28</v>
          </cell>
          <cell r="D8">
            <v>32.21</v>
          </cell>
        </row>
        <row r="9">
          <cell r="B9" t="str">
            <v>BERHAMPUR</v>
          </cell>
          <cell r="C9">
            <v>43.9</v>
          </cell>
          <cell r="D9">
            <v>48.29</v>
          </cell>
        </row>
        <row r="10">
          <cell r="B10" t="str">
            <v>BOLANGIR</v>
          </cell>
          <cell r="C10">
            <v>39.92</v>
          </cell>
          <cell r="D10">
            <v>43.91</v>
          </cell>
        </row>
        <row r="11">
          <cell r="B11" t="str">
            <v>CHHEND</v>
          </cell>
          <cell r="C11">
            <v>34.6</v>
          </cell>
          <cell r="D11">
            <v>38.06</v>
          </cell>
        </row>
        <row r="12">
          <cell r="B12" t="str">
            <v>DAMANJODI</v>
          </cell>
          <cell r="C12">
            <v>54.56</v>
          </cell>
          <cell r="D12">
            <v>60.02</v>
          </cell>
        </row>
        <row r="13">
          <cell r="B13" t="str">
            <v>JAJPUR ROAD</v>
          </cell>
          <cell r="C13">
            <v>29.28</v>
          </cell>
          <cell r="D13">
            <v>32.21</v>
          </cell>
        </row>
        <row r="14">
          <cell r="B14" t="str">
            <v>JEYPORE</v>
          </cell>
          <cell r="C14">
            <v>54.56</v>
          </cell>
          <cell r="D14">
            <v>60.02</v>
          </cell>
        </row>
        <row r="15">
          <cell r="B15" t="str">
            <v>JHARSUGUDA</v>
          </cell>
          <cell r="C15">
            <v>33.26</v>
          </cell>
          <cell r="D15">
            <v>36.590000000000003</v>
          </cell>
        </row>
        <row r="16">
          <cell r="B16" t="str">
            <v>KESINGA</v>
          </cell>
          <cell r="C16">
            <v>45.24</v>
          </cell>
          <cell r="D16">
            <v>49.76</v>
          </cell>
        </row>
        <row r="17">
          <cell r="B17" t="str">
            <v>KHARIAR ROAD</v>
          </cell>
          <cell r="C17">
            <v>91.81</v>
          </cell>
          <cell r="D17">
            <v>100.99</v>
          </cell>
        </row>
        <row r="18">
          <cell r="B18" t="str">
            <v>MALKANGIRI</v>
          </cell>
          <cell r="C18">
            <v>87.82</v>
          </cell>
          <cell r="D18">
            <v>96.6</v>
          </cell>
        </row>
        <row r="19">
          <cell r="B19" t="str">
            <v>NABARANGPUR</v>
          </cell>
          <cell r="C19">
            <v>57.21</v>
          </cell>
          <cell r="D19">
            <v>62.93</v>
          </cell>
        </row>
        <row r="20">
          <cell r="B20" t="str">
            <v>PADAMPUR</v>
          </cell>
          <cell r="C20">
            <v>73.180000000000007</v>
          </cell>
          <cell r="D20">
            <v>80.5</v>
          </cell>
        </row>
        <row r="21">
          <cell r="B21" t="str">
            <v>RAYAGADA</v>
          </cell>
          <cell r="C21">
            <v>45.24</v>
          </cell>
          <cell r="D21">
            <v>49.76</v>
          </cell>
        </row>
        <row r="22">
          <cell r="B22" t="str">
            <v>ROURKELA</v>
          </cell>
          <cell r="C22">
            <v>34.6</v>
          </cell>
          <cell r="D22">
            <v>38.06</v>
          </cell>
        </row>
        <row r="23">
          <cell r="B23" t="str">
            <v>SAMBALPUR</v>
          </cell>
          <cell r="C23">
            <v>33.26</v>
          </cell>
          <cell r="D23">
            <v>36.590000000000003</v>
          </cell>
        </row>
        <row r="24">
          <cell r="B24" t="str">
            <v>SIMILIGUDA</v>
          </cell>
          <cell r="C24">
            <v>63.86</v>
          </cell>
          <cell r="D24">
            <v>70.25</v>
          </cell>
        </row>
        <row r="25">
          <cell r="B25" t="str">
            <v>SUNDERGARH</v>
          </cell>
          <cell r="C25">
            <v>46.57</v>
          </cell>
          <cell r="D25">
            <v>51.23</v>
          </cell>
        </row>
        <row r="26">
          <cell r="B26" t="str">
            <v>TALCHER</v>
          </cell>
          <cell r="C26">
            <v>25.76</v>
          </cell>
          <cell r="D26">
            <v>28.34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51"/>
  <sheetViews>
    <sheetView tabSelected="1" workbookViewId="0">
      <selection activeCell="N7" sqref="N7"/>
    </sheetView>
  </sheetViews>
  <sheetFormatPr defaultRowHeight="15"/>
  <cols>
    <col min="1" max="1" width="3" bestFit="1" customWidth="1"/>
    <col min="2" max="2" width="9.7109375" bestFit="1" customWidth="1"/>
    <col min="3" max="3" width="10.140625" bestFit="1" customWidth="1"/>
    <col min="4" max="4" width="9.85546875" bestFit="1" customWidth="1"/>
    <col min="5" max="5" width="6.42578125" bestFit="1" customWidth="1"/>
    <col min="6" max="6" width="10.28515625" bestFit="1" customWidth="1"/>
    <col min="7" max="7" width="5.42578125" bestFit="1" customWidth="1"/>
    <col min="8" max="8" width="6" bestFit="1" customWidth="1"/>
    <col min="9" max="9" width="5.5703125" bestFit="1" customWidth="1"/>
    <col min="10" max="10" width="6.5703125" bestFit="1" customWidth="1"/>
    <col min="11" max="11" width="9.42578125" bestFit="1" customWidth="1"/>
  </cols>
  <sheetData>
    <row r="1" spans="1:11" ht="90" customHeight="1">
      <c r="A1" s="11"/>
      <c r="B1" s="12"/>
      <c r="C1" s="12"/>
      <c r="D1" s="12"/>
      <c r="E1" s="12"/>
      <c r="F1" s="12"/>
      <c r="G1" s="12"/>
      <c r="H1" s="13" t="s">
        <v>112</v>
      </c>
      <c r="I1" s="13"/>
      <c r="J1" s="13"/>
      <c r="K1" s="13"/>
    </row>
    <row r="2" spans="1:11" ht="70.5" customHeight="1">
      <c r="A2" s="11" t="s">
        <v>113</v>
      </c>
      <c r="B2" s="12"/>
      <c r="C2" s="12"/>
      <c r="D2" s="12"/>
      <c r="E2" s="12"/>
      <c r="F2" s="12"/>
      <c r="G2" s="12"/>
      <c r="H2" s="13" t="s">
        <v>117</v>
      </c>
      <c r="I2" s="13"/>
      <c r="J2" s="13"/>
      <c r="K2" s="13"/>
    </row>
    <row r="3" spans="1:11" s="1" customFormat="1">
      <c r="A3" s="3" t="s">
        <v>52</v>
      </c>
      <c r="B3" s="3" t="s">
        <v>53</v>
      </c>
      <c r="C3" s="3" t="s">
        <v>54</v>
      </c>
      <c r="D3" s="3" t="s">
        <v>55</v>
      </c>
      <c r="E3" s="3" t="s">
        <v>56</v>
      </c>
      <c r="F3" s="3" t="s">
        <v>57</v>
      </c>
      <c r="G3" s="3" t="s">
        <v>58</v>
      </c>
      <c r="H3" s="4" t="s">
        <v>108</v>
      </c>
      <c r="I3" s="4" t="s">
        <v>109</v>
      </c>
      <c r="J3" s="4" t="s">
        <v>110</v>
      </c>
      <c r="K3" s="4" t="s">
        <v>111</v>
      </c>
    </row>
    <row r="4" spans="1:11">
      <c r="A4" s="2">
        <v>1</v>
      </c>
      <c r="B4" s="2" t="s">
        <v>3</v>
      </c>
      <c r="C4" s="2" t="s">
        <v>61</v>
      </c>
      <c r="D4" s="2" t="s">
        <v>4</v>
      </c>
      <c r="E4" s="2" t="s">
        <v>107</v>
      </c>
      <c r="F4" s="2" t="s">
        <v>104</v>
      </c>
      <c r="G4" s="2">
        <v>4</v>
      </c>
      <c r="H4" s="2">
        <f>VLOOKUP(F4,'[1]ARISTO PHARMACEUTICALS PVT LTD'!$B$5:$D$26,3,FALSE)</f>
        <v>29.27</v>
      </c>
      <c r="I4" s="7">
        <f>G4*2</f>
        <v>8</v>
      </c>
      <c r="J4" s="7">
        <v>35</v>
      </c>
      <c r="K4" s="2">
        <f>G4*H4+I4+J4</f>
        <v>160.07999999999998</v>
      </c>
    </row>
    <row r="5" spans="1:11">
      <c r="A5" s="2">
        <v>2</v>
      </c>
      <c r="B5" s="2" t="s">
        <v>3</v>
      </c>
      <c r="C5" s="2" t="s">
        <v>62</v>
      </c>
      <c r="D5" s="2" t="s">
        <v>5</v>
      </c>
      <c r="E5" s="2" t="s">
        <v>107</v>
      </c>
      <c r="F5" s="2" t="s">
        <v>104</v>
      </c>
      <c r="G5" s="2">
        <v>4</v>
      </c>
      <c r="H5" s="2">
        <f>VLOOKUP(F5,'[1]ARISTO PHARMACEUTICALS PVT LTD'!$B$5:$D$26,3,FALSE)</f>
        <v>29.27</v>
      </c>
      <c r="I5" s="7">
        <f t="shared" ref="I5:I47" si="0">G5*2</f>
        <v>8</v>
      </c>
      <c r="J5" s="7">
        <v>35</v>
      </c>
      <c r="K5" s="2">
        <f t="shared" ref="K5:K47" si="1">G5*H5+I5+J5</f>
        <v>160.07999999999998</v>
      </c>
    </row>
    <row r="6" spans="1:11">
      <c r="A6" s="2">
        <v>3</v>
      </c>
      <c r="B6" s="2" t="s">
        <v>3</v>
      </c>
      <c r="C6" s="2" t="s">
        <v>63</v>
      </c>
      <c r="D6" s="2" t="s">
        <v>6</v>
      </c>
      <c r="E6" s="2" t="s">
        <v>107</v>
      </c>
      <c r="F6" s="2" t="s">
        <v>104</v>
      </c>
      <c r="G6" s="2">
        <v>2</v>
      </c>
      <c r="H6" s="2">
        <f>VLOOKUP(F6,'[1]ARISTO PHARMACEUTICALS PVT LTD'!$B$5:$D$26,3,FALSE)</f>
        <v>29.27</v>
      </c>
      <c r="I6" s="7">
        <f t="shared" si="0"/>
        <v>4</v>
      </c>
      <c r="J6" s="7">
        <v>35</v>
      </c>
      <c r="K6" s="2">
        <f t="shared" si="1"/>
        <v>97.539999999999992</v>
      </c>
    </row>
    <row r="7" spans="1:11">
      <c r="A7" s="2">
        <v>4</v>
      </c>
      <c r="B7" s="2" t="s">
        <v>3</v>
      </c>
      <c r="C7" s="2" t="s">
        <v>64</v>
      </c>
      <c r="D7" s="2" t="s">
        <v>7</v>
      </c>
      <c r="E7" s="2" t="s">
        <v>107</v>
      </c>
      <c r="F7" s="2" t="s">
        <v>104</v>
      </c>
      <c r="G7" s="2">
        <v>2</v>
      </c>
      <c r="H7" s="2">
        <f>VLOOKUP(F7,'[1]ARISTO PHARMACEUTICALS PVT LTD'!$B$5:$D$26,3,FALSE)</f>
        <v>29.27</v>
      </c>
      <c r="I7" s="7">
        <f t="shared" si="0"/>
        <v>4</v>
      </c>
      <c r="J7" s="7">
        <v>35</v>
      </c>
      <c r="K7" s="2">
        <f t="shared" si="1"/>
        <v>97.539999999999992</v>
      </c>
    </row>
    <row r="8" spans="1:11">
      <c r="A8" s="2">
        <v>5</v>
      </c>
      <c r="B8" s="2" t="s">
        <v>0</v>
      </c>
      <c r="C8" s="2" t="s">
        <v>59</v>
      </c>
      <c r="D8" s="2" t="s">
        <v>1</v>
      </c>
      <c r="E8" s="2" t="s">
        <v>107</v>
      </c>
      <c r="F8" s="2" t="s">
        <v>103</v>
      </c>
      <c r="G8" s="2">
        <v>2</v>
      </c>
      <c r="H8" s="2">
        <f>VLOOKUP(F8,'[1]ARISTO PHARMACEUTICALS PVT LTD'!$B$5:$D$26,3,FALSE)</f>
        <v>60.02</v>
      </c>
      <c r="I8" s="7">
        <f t="shared" si="0"/>
        <v>4</v>
      </c>
      <c r="J8" s="7">
        <v>35</v>
      </c>
      <c r="K8" s="2">
        <f t="shared" si="1"/>
        <v>159.04000000000002</v>
      </c>
    </row>
    <row r="9" spans="1:11">
      <c r="A9" s="2">
        <v>6</v>
      </c>
      <c r="B9" s="2" t="s">
        <v>0</v>
      </c>
      <c r="C9" s="2" t="s">
        <v>60</v>
      </c>
      <c r="D9" s="2" t="s">
        <v>2</v>
      </c>
      <c r="E9" s="2" t="s">
        <v>107</v>
      </c>
      <c r="F9" s="2" t="s">
        <v>103</v>
      </c>
      <c r="G9" s="2">
        <v>4</v>
      </c>
      <c r="H9" s="2">
        <f>VLOOKUP(F9,'[1]ARISTO PHARMACEUTICALS PVT LTD'!$B$5:$D$26,3,FALSE)</f>
        <v>60.02</v>
      </c>
      <c r="I9" s="7">
        <f t="shared" si="0"/>
        <v>8</v>
      </c>
      <c r="J9" s="7">
        <v>35</v>
      </c>
      <c r="K9" s="2">
        <f t="shared" si="1"/>
        <v>283.08000000000004</v>
      </c>
    </row>
    <row r="10" spans="1:11">
      <c r="A10" s="2">
        <v>7</v>
      </c>
      <c r="B10" s="2" t="s">
        <v>8</v>
      </c>
      <c r="C10" s="2" t="s">
        <v>65</v>
      </c>
      <c r="D10" s="2" t="s">
        <v>9</v>
      </c>
      <c r="E10" s="2" t="s">
        <v>107</v>
      </c>
      <c r="F10" s="2" t="s">
        <v>105</v>
      </c>
      <c r="G10" s="2">
        <v>4</v>
      </c>
      <c r="H10" s="2">
        <f>VLOOKUP(F10,'[1]ARISTO PHARMACEUTICALS PVT LTD'!$B$5:$D$26,3,FALSE)</f>
        <v>38.06</v>
      </c>
      <c r="I10" s="7">
        <f t="shared" si="0"/>
        <v>8</v>
      </c>
      <c r="J10" s="7">
        <v>35</v>
      </c>
      <c r="K10" s="2">
        <f t="shared" si="1"/>
        <v>195.24</v>
      </c>
    </row>
    <row r="11" spans="1:11">
      <c r="A11" s="2">
        <v>8</v>
      </c>
      <c r="B11" s="2" t="s">
        <v>8</v>
      </c>
      <c r="C11" s="2" t="s">
        <v>66</v>
      </c>
      <c r="D11" s="2" t="s">
        <v>10</v>
      </c>
      <c r="E11" s="2" t="s">
        <v>107</v>
      </c>
      <c r="F11" s="2" t="s">
        <v>105</v>
      </c>
      <c r="G11" s="2">
        <v>2</v>
      </c>
      <c r="H11" s="2">
        <f>VLOOKUP(F11,'[1]ARISTO PHARMACEUTICALS PVT LTD'!$B$5:$D$26,3,FALSE)</f>
        <v>38.06</v>
      </c>
      <c r="I11" s="7">
        <f t="shared" si="0"/>
        <v>4</v>
      </c>
      <c r="J11" s="7">
        <v>35</v>
      </c>
      <c r="K11" s="2">
        <f t="shared" si="1"/>
        <v>115.12</v>
      </c>
    </row>
    <row r="12" spans="1:11">
      <c r="A12" s="2">
        <v>9</v>
      </c>
      <c r="B12" s="2" t="s">
        <v>11</v>
      </c>
      <c r="C12" s="2" t="s">
        <v>67</v>
      </c>
      <c r="D12" s="2" t="s">
        <v>12</v>
      </c>
      <c r="E12" s="2" t="s">
        <v>107</v>
      </c>
      <c r="F12" s="2" t="s">
        <v>103</v>
      </c>
      <c r="G12" s="2">
        <v>5</v>
      </c>
      <c r="H12" s="2">
        <f>VLOOKUP(F12,'[1]ARISTO PHARMACEUTICALS PVT LTD'!$B$5:$D$26,3,FALSE)</f>
        <v>60.02</v>
      </c>
      <c r="I12" s="7">
        <f t="shared" si="0"/>
        <v>10</v>
      </c>
      <c r="J12" s="7">
        <v>35</v>
      </c>
      <c r="K12" s="2">
        <f t="shared" si="1"/>
        <v>345.1</v>
      </c>
    </row>
    <row r="13" spans="1:11">
      <c r="A13" s="2">
        <v>10</v>
      </c>
      <c r="B13" s="2" t="s">
        <v>13</v>
      </c>
      <c r="C13" s="2" t="s">
        <v>68</v>
      </c>
      <c r="D13" s="2" t="s">
        <v>14</v>
      </c>
      <c r="E13" s="2" t="s">
        <v>107</v>
      </c>
      <c r="F13" s="2" t="s">
        <v>104</v>
      </c>
      <c r="G13" s="2">
        <v>2</v>
      </c>
      <c r="H13" s="2">
        <f>VLOOKUP(F13,'[1]ARISTO PHARMACEUTICALS PVT LTD'!$B$5:$D$26,3,FALSE)</f>
        <v>29.27</v>
      </c>
      <c r="I13" s="7">
        <f t="shared" si="0"/>
        <v>4</v>
      </c>
      <c r="J13" s="7">
        <v>35</v>
      </c>
      <c r="K13" s="2">
        <f t="shared" si="1"/>
        <v>97.539999999999992</v>
      </c>
    </row>
    <row r="14" spans="1:11">
      <c r="A14" s="2">
        <v>11</v>
      </c>
      <c r="B14" s="2" t="s">
        <v>13</v>
      </c>
      <c r="C14" s="2" t="s">
        <v>69</v>
      </c>
      <c r="D14" s="2" t="s">
        <v>15</v>
      </c>
      <c r="E14" s="2" t="s">
        <v>107</v>
      </c>
      <c r="F14" s="2" t="s">
        <v>104</v>
      </c>
      <c r="G14" s="2">
        <v>2</v>
      </c>
      <c r="H14" s="2">
        <f>VLOOKUP(F14,'[1]ARISTO PHARMACEUTICALS PVT LTD'!$B$5:$D$26,3,FALSE)</f>
        <v>29.27</v>
      </c>
      <c r="I14" s="7">
        <f t="shared" si="0"/>
        <v>4</v>
      </c>
      <c r="J14" s="7">
        <v>35</v>
      </c>
      <c r="K14" s="2">
        <f t="shared" si="1"/>
        <v>97.539999999999992</v>
      </c>
    </row>
    <row r="15" spans="1:11">
      <c r="A15" s="2">
        <v>12</v>
      </c>
      <c r="B15" s="2" t="s">
        <v>13</v>
      </c>
      <c r="C15" s="2" t="s">
        <v>70</v>
      </c>
      <c r="D15" s="2" t="s">
        <v>16</v>
      </c>
      <c r="E15" s="2" t="s">
        <v>107</v>
      </c>
      <c r="F15" s="2" t="s">
        <v>104</v>
      </c>
      <c r="G15" s="2">
        <v>20</v>
      </c>
      <c r="H15" s="2">
        <f>VLOOKUP(F15,'[1]ARISTO PHARMACEUTICALS PVT LTD'!$B$5:$D$26,3,FALSE)</f>
        <v>29.27</v>
      </c>
      <c r="I15" s="7">
        <f t="shared" si="0"/>
        <v>40</v>
      </c>
      <c r="J15" s="7">
        <v>35</v>
      </c>
      <c r="K15" s="2">
        <f t="shared" si="1"/>
        <v>660.4</v>
      </c>
    </row>
    <row r="16" spans="1:11">
      <c r="A16" s="2">
        <v>13</v>
      </c>
      <c r="B16" s="2" t="s">
        <v>13</v>
      </c>
      <c r="C16" s="2" t="s">
        <v>71</v>
      </c>
      <c r="D16" s="2" t="s">
        <v>17</v>
      </c>
      <c r="E16" s="2" t="s">
        <v>107</v>
      </c>
      <c r="F16" s="2" t="s">
        <v>104</v>
      </c>
      <c r="G16" s="2">
        <v>20</v>
      </c>
      <c r="H16" s="2">
        <f>VLOOKUP(F16,'[1]ARISTO PHARMACEUTICALS PVT LTD'!$B$5:$D$26,3,FALSE)</f>
        <v>29.27</v>
      </c>
      <c r="I16" s="7">
        <f t="shared" si="0"/>
        <v>40</v>
      </c>
      <c r="J16" s="7">
        <v>35</v>
      </c>
      <c r="K16" s="2">
        <f t="shared" si="1"/>
        <v>660.4</v>
      </c>
    </row>
    <row r="17" spans="1:11">
      <c r="A17" s="2">
        <v>14</v>
      </c>
      <c r="B17" s="2" t="s">
        <v>13</v>
      </c>
      <c r="C17" s="2" t="s">
        <v>72</v>
      </c>
      <c r="D17" s="2" t="s">
        <v>18</v>
      </c>
      <c r="E17" s="2" t="s">
        <v>107</v>
      </c>
      <c r="F17" s="2" t="s">
        <v>104</v>
      </c>
      <c r="G17" s="2">
        <v>1</v>
      </c>
      <c r="H17" s="2">
        <f>VLOOKUP(F17,'[1]ARISTO PHARMACEUTICALS PVT LTD'!$B$5:$D$26,3,FALSE)</f>
        <v>29.27</v>
      </c>
      <c r="I17" s="7">
        <f t="shared" si="0"/>
        <v>2</v>
      </c>
      <c r="J17" s="7">
        <v>35</v>
      </c>
      <c r="K17" s="2">
        <f t="shared" si="1"/>
        <v>66.27</v>
      </c>
    </row>
    <row r="18" spans="1:11">
      <c r="A18" s="2">
        <v>15</v>
      </c>
      <c r="B18" s="2" t="s">
        <v>13</v>
      </c>
      <c r="C18" s="2" t="s">
        <v>73</v>
      </c>
      <c r="D18" s="2" t="s">
        <v>19</v>
      </c>
      <c r="E18" s="2" t="s">
        <v>107</v>
      </c>
      <c r="F18" s="2" t="s">
        <v>104</v>
      </c>
      <c r="G18" s="2">
        <v>1</v>
      </c>
      <c r="H18" s="2">
        <f>VLOOKUP(F18,'[1]ARISTO PHARMACEUTICALS PVT LTD'!$B$5:$D$26,3,FALSE)</f>
        <v>29.27</v>
      </c>
      <c r="I18" s="7">
        <f t="shared" si="0"/>
        <v>2</v>
      </c>
      <c r="J18" s="7">
        <v>35</v>
      </c>
      <c r="K18" s="2">
        <f t="shared" si="1"/>
        <v>66.27</v>
      </c>
    </row>
    <row r="19" spans="1:11">
      <c r="A19" s="2">
        <v>16</v>
      </c>
      <c r="B19" s="2" t="s">
        <v>13</v>
      </c>
      <c r="C19" s="2" t="s">
        <v>74</v>
      </c>
      <c r="D19" s="2" t="s">
        <v>20</v>
      </c>
      <c r="E19" s="2" t="s">
        <v>107</v>
      </c>
      <c r="F19" s="2" t="s">
        <v>104</v>
      </c>
      <c r="G19" s="2">
        <v>1</v>
      </c>
      <c r="H19" s="2">
        <f>VLOOKUP(F19,'[1]ARISTO PHARMACEUTICALS PVT LTD'!$B$5:$D$26,3,FALSE)</f>
        <v>29.27</v>
      </c>
      <c r="I19" s="7">
        <f t="shared" si="0"/>
        <v>2</v>
      </c>
      <c r="J19" s="7">
        <v>35</v>
      </c>
      <c r="K19" s="2">
        <f t="shared" si="1"/>
        <v>66.27</v>
      </c>
    </row>
    <row r="20" spans="1:11">
      <c r="A20" s="2">
        <v>17</v>
      </c>
      <c r="B20" s="2" t="s">
        <v>13</v>
      </c>
      <c r="C20" s="2" t="s">
        <v>75</v>
      </c>
      <c r="D20" s="2" t="s">
        <v>21</v>
      </c>
      <c r="E20" s="2" t="s">
        <v>107</v>
      </c>
      <c r="F20" s="2" t="s">
        <v>104</v>
      </c>
      <c r="G20" s="2">
        <v>1</v>
      </c>
      <c r="H20" s="2">
        <f>VLOOKUP(F20,'[1]ARISTO PHARMACEUTICALS PVT LTD'!$B$5:$D$26,3,FALSE)</f>
        <v>29.27</v>
      </c>
      <c r="I20" s="7">
        <f t="shared" si="0"/>
        <v>2</v>
      </c>
      <c r="J20" s="7">
        <v>35</v>
      </c>
      <c r="K20" s="2">
        <f t="shared" si="1"/>
        <v>66.27</v>
      </c>
    </row>
    <row r="21" spans="1:11">
      <c r="A21" s="2">
        <v>18</v>
      </c>
      <c r="B21" s="2" t="s">
        <v>13</v>
      </c>
      <c r="C21" s="2" t="s">
        <v>76</v>
      </c>
      <c r="D21" s="2" t="s">
        <v>22</v>
      </c>
      <c r="E21" s="2" t="s">
        <v>107</v>
      </c>
      <c r="F21" s="2" t="s">
        <v>103</v>
      </c>
      <c r="G21" s="2">
        <v>3</v>
      </c>
      <c r="H21" s="2">
        <f>VLOOKUP(F21,'[1]ARISTO PHARMACEUTICALS PVT LTD'!$B$5:$D$26,3,FALSE)</f>
        <v>60.02</v>
      </c>
      <c r="I21" s="7">
        <f t="shared" si="0"/>
        <v>6</v>
      </c>
      <c r="J21" s="7">
        <v>35</v>
      </c>
      <c r="K21" s="2">
        <f t="shared" si="1"/>
        <v>221.06</v>
      </c>
    </row>
    <row r="22" spans="1:11">
      <c r="A22" s="2">
        <v>19</v>
      </c>
      <c r="B22" s="2" t="s">
        <v>13</v>
      </c>
      <c r="C22" s="2" t="s">
        <v>77</v>
      </c>
      <c r="D22" s="2" t="s">
        <v>23</v>
      </c>
      <c r="E22" s="2" t="s">
        <v>107</v>
      </c>
      <c r="F22" s="2" t="s">
        <v>103</v>
      </c>
      <c r="G22" s="2">
        <v>20</v>
      </c>
      <c r="H22" s="2">
        <f>VLOOKUP(F22,'[1]ARISTO PHARMACEUTICALS PVT LTD'!$B$5:$D$26,3,FALSE)</f>
        <v>60.02</v>
      </c>
      <c r="I22" s="7">
        <f t="shared" si="0"/>
        <v>40</v>
      </c>
      <c r="J22" s="7">
        <v>35</v>
      </c>
      <c r="K22" s="2">
        <f t="shared" si="1"/>
        <v>1275.4000000000001</v>
      </c>
    </row>
    <row r="23" spans="1:11">
      <c r="A23" s="2">
        <v>20</v>
      </c>
      <c r="B23" s="2" t="s">
        <v>13</v>
      </c>
      <c r="C23" s="2" t="s">
        <v>78</v>
      </c>
      <c r="D23" s="2" t="s">
        <v>24</v>
      </c>
      <c r="E23" s="2" t="s">
        <v>107</v>
      </c>
      <c r="F23" s="2" t="s">
        <v>103</v>
      </c>
      <c r="G23" s="2">
        <v>1</v>
      </c>
      <c r="H23" s="2">
        <f>VLOOKUP(F23,'[1]ARISTO PHARMACEUTICALS PVT LTD'!$B$5:$D$26,3,FALSE)</f>
        <v>60.02</v>
      </c>
      <c r="I23" s="7">
        <f t="shared" si="0"/>
        <v>2</v>
      </c>
      <c r="J23" s="7">
        <v>35</v>
      </c>
      <c r="K23" s="2">
        <f t="shared" si="1"/>
        <v>97.02000000000001</v>
      </c>
    </row>
    <row r="24" spans="1:11">
      <c r="A24" s="2">
        <v>21</v>
      </c>
      <c r="B24" s="2" t="s">
        <v>13</v>
      </c>
      <c r="C24" s="2" t="s">
        <v>79</v>
      </c>
      <c r="D24" s="2" t="s">
        <v>25</v>
      </c>
      <c r="E24" s="2" t="s">
        <v>107</v>
      </c>
      <c r="F24" s="2" t="s">
        <v>103</v>
      </c>
      <c r="G24" s="2">
        <v>1</v>
      </c>
      <c r="H24" s="2">
        <f>VLOOKUP(F24,'[1]ARISTO PHARMACEUTICALS PVT LTD'!$B$5:$D$26,3,FALSE)</f>
        <v>60.02</v>
      </c>
      <c r="I24" s="7">
        <f t="shared" si="0"/>
        <v>2</v>
      </c>
      <c r="J24" s="7">
        <v>35</v>
      </c>
      <c r="K24" s="2">
        <f t="shared" si="1"/>
        <v>97.02000000000001</v>
      </c>
    </row>
    <row r="25" spans="1:11">
      <c r="A25" s="2">
        <v>22</v>
      </c>
      <c r="B25" s="2" t="s">
        <v>13</v>
      </c>
      <c r="C25" s="2" t="s">
        <v>80</v>
      </c>
      <c r="D25" s="2" t="s">
        <v>26</v>
      </c>
      <c r="E25" s="2" t="s">
        <v>107</v>
      </c>
      <c r="F25" s="2" t="s">
        <v>105</v>
      </c>
      <c r="G25" s="2">
        <v>1</v>
      </c>
      <c r="H25" s="2">
        <f>VLOOKUP(F25,'[1]ARISTO PHARMACEUTICALS PVT LTD'!$B$5:$D$26,3,FALSE)</f>
        <v>38.06</v>
      </c>
      <c r="I25" s="7">
        <f t="shared" si="0"/>
        <v>2</v>
      </c>
      <c r="J25" s="7">
        <v>35</v>
      </c>
      <c r="K25" s="2">
        <f t="shared" si="1"/>
        <v>75.06</v>
      </c>
    </row>
    <row r="26" spans="1:11">
      <c r="A26" s="2">
        <v>23</v>
      </c>
      <c r="B26" s="2" t="s">
        <v>13</v>
      </c>
      <c r="C26" s="2" t="s">
        <v>81</v>
      </c>
      <c r="D26" s="2" t="s">
        <v>27</v>
      </c>
      <c r="E26" s="2" t="s">
        <v>107</v>
      </c>
      <c r="F26" s="2" t="s">
        <v>105</v>
      </c>
      <c r="G26" s="2">
        <v>1</v>
      </c>
      <c r="H26" s="2">
        <f>VLOOKUP(F26,'[1]ARISTO PHARMACEUTICALS PVT LTD'!$B$5:$D$26,3,FALSE)</f>
        <v>38.06</v>
      </c>
      <c r="I26" s="7">
        <f t="shared" si="0"/>
        <v>2</v>
      </c>
      <c r="J26" s="7">
        <v>35</v>
      </c>
      <c r="K26" s="2">
        <f t="shared" si="1"/>
        <v>75.06</v>
      </c>
    </row>
    <row r="27" spans="1:11">
      <c r="A27" s="2">
        <v>24</v>
      </c>
      <c r="B27" s="2" t="s">
        <v>13</v>
      </c>
      <c r="C27" s="2" t="s">
        <v>82</v>
      </c>
      <c r="D27" s="2" t="s">
        <v>28</v>
      </c>
      <c r="E27" s="2" t="s">
        <v>107</v>
      </c>
      <c r="F27" s="2" t="s">
        <v>105</v>
      </c>
      <c r="G27" s="2">
        <v>2</v>
      </c>
      <c r="H27" s="2">
        <f>VLOOKUP(F27,'[1]ARISTO PHARMACEUTICALS PVT LTD'!$B$5:$D$26,3,FALSE)</f>
        <v>38.06</v>
      </c>
      <c r="I27" s="7">
        <f t="shared" si="0"/>
        <v>4</v>
      </c>
      <c r="J27" s="7">
        <v>35</v>
      </c>
      <c r="K27" s="2">
        <f t="shared" si="1"/>
        <v>115.12</v>
      </c>
    </row>
    <row r="28" spans="1:11">
      <c r="A28" s="2">
        <v>25</v>
      </c>
      <c r="B28" s="2" t="s">
        <v>13</v>
      </c>
      <c r="C28" s="2" t="s">
        <v>83</v>
      </c>
      <c r="D28" s="2" t="s">
        <v>29</v>
      </c>
      <c r="E28" s="2" t="s">
        <v>107</v>
      </c>
      <c r="F28" s="2" t="s">
        <v>106</v>
      </c>
      <c r="G28" s="2">
        <v>1</v>
      </c>
      <c r="H28" s="2">
        <f>VLOOKUP(F28,'[1]ARISTO PHARMACEUTICALS PVT LTD'!$B$5:$D$26,3,FALSE)</f>
        <v>32.21</v>
      </c>
      <c r="I28" s="7">
        <f t="shared" si="0"/>
        <v>2</v>
      </c>
      <c r="J28" s="7">
        <v>35</v>
      </c>
      <c r="K28" s="2">
        <f t="shared" si="1"/>
        <v>69.210000000000008</v>
      </c>
    </row>
    <row r="29" spans="1:11">
      <c r="A29" s="2">
        <v>26</v>
      </c>
      <c r="B29" s="2" t="s">
        <v>13</v>
      </c>
      <c r="C29" s="2" t="s">
        <v>84</v>
      </c>
      <c r="D29" s="2" t="s">
        <v>30</v>
      </c>
      <c r="E29" s="2" t="s">
        <v>107</v>
      </c>
      <c r="F29" s="2" t="s">
        <v>106</v>
      </c>
      <c r="G29" s="2">
        <v>20</v>
      </c>
      <c r="H29" s="2">
        <f>VLOOKUP(F29,'[1]ARISTO PHARMACEUTICALS PVT LTD'!$B$5:$D$26,3,FALSE)</f>
        <v>32.21</v>
      </c>
      <c r="I29" s="7">
        <f t="shared" si="0"/>
        <v>40</v>
      </c>
      <c r="J29" s="7">
        <v>35</v>
      </c>
      <c r="K29" s="2">
        <f t="shared" si="1"/>
        <v>719.2</v>
      </c>
    </row>
    <row r="30" spans="1:11">
      <c r="A30" s="2">
        <v>27</v>
      </c>
      <c r="B30" s="2" t="s">
        <v>31</v>
      </c>
      <c r="C30" s="2" t="s">
        <v>85</v>
      </c>
      <c r="D30" s="2" t="s">
        <v>32</v>
      </c>
      <c r="E30" s="2" t="s">
        <v>107</v>
      </c>
      <c r="F30" s="2" t="s">
        <v>105</v>
      </c>
      <c r="G30" s="2">
        <v>3</v>
      </c>
      <c r="H30" s="2">
        <f>VLOOKUP(F30,'[1]ARISTO PHARMACEUTICALS PVT LTD'!$B$5:$D$26,3,FALSE)</f>
        <v>38.06</v>
      </c>
      <c r="I30" s="7">
        <f t="shared" si="0"/>
        <v>6</v>
      </c>
      <c r="J30" s="7">
        <v>35</v>
      </c>
      <c r="K30" s="2">
        <f t="shared" si="1"/>
        <v>155.18</v>
      </c>
    </row>
    <row r="31" spans="1:11">
      <c r="A31" s="2">
        <v>28</v>
      </c>
      <c r="B31" s="2" t="s">
        <v>31</v>
      </c>
      <c r="C31" s="2" t="s">
        <v>86</v>
      </c>
      <c r="D31" s="2" t="s">
        <v>33</v>
      </c>
      <c r="E31" s="2" t="s">
        <v>107</v>
      </c>
      <c r="F31" s="2" t="s">
        <v>105</v>
      </c>
      <c r="G31" s="2">
        <v>6</v>
      </c>
      <c r="H31" s="2">
        <f>VLOOKUP(F31,'[1]ARISTO PHARMACEUTICALS PVT LTD'!$B$5:$D$26,3,FALSE)</f>
        <v>38.06</v>
      </c>
      <c r="I31" s="7">
        <f t="shared" si="0"/>
        <v>12</v>
      </c>
      <c r="J31" s="7">
        <v>35</v>
      </c>
      <c r="K31" s="2">
        <f t="shared" si="1"/>
        <v>275.36</v>
      </c>
    </row>
    <row r="32" spans="1:11">
      <c r="A32" s="2">
        <v>29</v>
      </c>
      <c r="B32" s="2" t="s">
        <v>31</v>
      </c>
      <c r="C32" s="2" t="s">
        <v>87</v>
      </c>
      <c r="D32" s="2" t="s">
        <v>34</v>
      </c>
      <c r="E32" s="2" t="s">
        <v>107</v>
      </c>
      <c r="F32" s="2" t="s">
        <v>105</v>
      </c>
      <c r="G32" s="2">
        <v>1</v>
      </c>
      <c r="H32" s="2">
        <f>VLOOKUP(F32,'[1]ARISTO PHARMACEUTICALS PVT LTD'!$B$5:$D$26,3,FALSE)</f>
        <v>38.06</v>
      </c>
      <c r="I32" s="7">
        <f t="shared" si="0"/>
        <v>2</v>
      </c>
      <c r="J32" s="7">
        <v>35</v>
      </c>
      <c r="K32" s="2">
        <f t="shared" si="1"/>
        <v>75.06</v>
      </c>
    </row>
    <row r="33" spans="1:11">
      <c r="A33" s="2">
        <v>30</v>
      </c>
      <c r="B33" s="2" t="s">
        <v>31</v>
      </c>
      <c r="C33" s="2" t="s">
        <v>88</v>
      </c>
      <c r="D33" s="2" t="s">
        <v>35</v>
      </c>
      <c r="E33" s="2" t="s">
        <v>107</v>
      </c>
      <c r="F33" s="2" t="s">
        <v>103</v>
      </c>
      <c r="G33" s="2">
        <v>6</v>
      </c>
      <c r="H33" s="2">
        <f>VLOOKUP(F33,'[1]ARISTO PHARMACEUTICALS PVT LTD'!$B$5:$D$26,3,FALSE)</f>
        <v>60.02</v>
      </c>
      <c r="I33" s="7">
        <f t="shared" si="0"/>
        <v>12</v>
      </c>
      <c r="J33" s="7">
        <v>35</v>
      </c>
      <c r="K33" s="2">
        <f t="shared" si="1"/>
        <v>407.12</v>
      </c>
    </row>
    <row r="34" spans="1:11">
      <c r="A34" s="2">
        <v>31</v>
      </c>
      <c r="B34" s="2" t="s">
        <v>31</v>
      </c>
      <c r="C34" s="2" t="s">
        <v>89</v>
      </c>
      <c r="D34" s="2" t="s">
        <v>36</v>
      </c>
      <c r="E34" s="2" t="s">
        <v>107</v>
      </c>
      <c r="F34" s="2" t="s">
        <v>103</v>
      </c>
      <c r="G34" s="2">
        <v>1</v>
      </c>
      <c r="H34" s="2">
        <f>VLOOKUP(F34,'[1]ARISTO PHARMACEUTICALS PVT LTD'!$B$5:$D$26,3,FALSE)</f>
        <v>60.02</v>
      </c>
      <c r="I34" s="7">
        <f t="shared" si="0"/>
        <v>2</v>
      </c>
      <c r="J34" s="7">
        <v>35</v>
      </c>
      <c r="K34" s="2">
        <f t="shared" si="1"/>
        <v>97.02000000000001</v>
      </c>
    </row>
    <row r="35" spans="1:11">
      <c r="A35" s="2">
        <v>32</v>
      </c>
      <c r="B35" s="2" t="s">
        <v>31</v>
      </c>
      <c r="C35" s="2" t="s">
        <v>90</v>
      </c>
      <c r="D35" s="2" t="s">
        <v>37</v>
      </c>
      <c r="E35" s="2" t="s">
        <v>107</v>
      </c>
      <c r="F35" s="2" t="s">
        <v>103</v>
      </c>
      <c r="G35" s="2">
        <v>4</v>
      </c>
      <c r="H35" s="2">
        <f>VLOOKUP(F35,'[1]ARISTO PHARMACEUTICALS PVT LTD'!$B$5:$D$26,3,FALSE)</f>
        <v>60.02</v>
      </c>
      <c r="I35" s="7">
        <f t="shared" si="0"/>
        <v>8</v>
      </c>
      <c r="J35" s="7">
        <v>35</v>
      </c>
      <c r="K35" s="2">
        <f t="shared" si="1"/>
        <v>283.08000000000004</v>
      </c>
    </row>
    <row r="36" spans="1:11">
      <c r="A36" s="2">
        <v>33</v>
      </c>
      <c r="B36" s="2" t="s">
        <v>31</v>
      </c>
      <c r="C36" s="2" t="s">
        <v>91</v>
      </c>
      <c r="D36" s="2" t="s">
        <v>38</v>
      </c>
      <c r="E36" s="2" t="s">
        <v>107</v>
      </c>
      <c r="F36" s="2" t="s">
        <v>106</v>
      </c>
      <c r="G36" s="2">
        <v>4</v>
      </c>
      <c r="H36" s="2">
        <f>VLOOKUP(F36,'[1]ARISTO PHARMACEUTICALS PVT LTD'!$B$5:$D$26,3,FALSE)</f>
        <v>32.21</v>
      </c>
      <c r="I36" s="7">
        <f t="shared" si="0"/>
        <v>8</v>
      </c>
      <c r="J36" s="7">
        <v>35</v>
      </c>
      <c r="K36" s="2">
        <f t="shared" si="1"/>
        <v>171.84</v>
      </c>
    </row>
    <row r="37" spans="1:11">
      <c r="A37" s="2">
        <v>34</v>
      </c>
      <c r="B37" s="2" t="s">
        <v>31</v>
      </c>
      <c r="C37" s="2" t="s">
        <v>92</v>
      </c>
      <c r="D37" s="2" t="s">
        <v>39</v>
      </c>
      <c r="E37" s="2" t="s">
        <v>107</v>
      </c>
      <c r="F37" s="2" t="s">
        <v>106</v>
      </c>
      <c r="G37" s="2">
        <v>6</v>
      </c>
      <c r="H37" s="2">
        <f>VLOOKUP(F37,'[1]ARISTO PHARMACEUTICALS PVT LTD'!$B$5:$D$26,3,FALSE)</f>
        <v>32.21</v>
      </c>
      <c r="I37" s="7">
        <f t="shared" si="0"/>
        <v>12</v>
      </c>
      <c r="J37" s="7">
        <v>35</v>
      </c>
      <c r="K37" s="2">
        <f t="shared" si="1"/>
        <v>240.26</v>
      </c>
    </row>
    <row r="38" spans="1:11">
      <c r="A38" s="2">
        <v>35</v>
      </c>
      <c r="B38" s="2" t="s">
        <v>31</v>
      </c>
      <c r="C38" s="2" t="s">
        <v>93</v>
      </c>
      <c r="D38" s="2" t="s">
        <v>40</v>
      </c>
      <c r="E38" s="2" t="s">
        <v>107</v>
      </c>
      <c r="F38" s="2" t="s">
        <v>104</v>
      </c>
      <c r="G38" s="2">
        <v>1</v>
      </c>
      <c r="H38" s="2">
        <f>VLOOKUP(F38,'[1]ARISTO PHARMACEUTICALS PVT LTD'!$B$5:$D$26,3,FALSE)</f>
        <v>29.27</v>
      </c>
      <c r="I38" s="7">
        <f t="shared" si="0"/>
        <v>2</v>
      </c>
      <c r="J38" s="7">
        <v>35</v>
      </c>
      <c r="K38" s="2">
        <f t="shared" si="1"/>
        <v>66.27</v>
      </c>
    </row>
    <row r="39" spans="1:11">
      <c r="A39" s="2">
        <v>36</v>
      </c>
      <c r="B39" s="2" t="s">
        <v>31</v>
      </c>
      <c r="C39" s="2" t="s">
        <v>94</v>
      </c>
      <c r="D39" s="2" t="s">
        <v>41</v>
      </c>
      <c r="E39" s="2" t="s">
        <v>107</v>
      </c>
      <c r="F39" s="2" t="s">
        <v>104</v>
      </c>
      <c r="G39" s="2">
        <v>1</v>
      </c>
      <c r="H39" s="2">
        <f>VLOOKUP(F39,'[1]ARISTO PHARMACEUTICALS PVT LTD'!$B$5:$D$26,3,FALSE)</f>
        <v>29.27</v>
      </c>
      <c r="I39" s="7">
        <f t="shared" si="0"/>
        <v>2</v>
      </c>
      <c r="J39" s="7">
        <v>35</v>
      </c>
      <c r="K39" s="2">
        <f t="shared" si="1"/>
        <v>66.27</v>
      </c>
    </row>
    <row r="40" spans="1:11">
      <c r="A40" s="2">
        <v>37</v>
      </c>
      <c r="B40" s="2" t="s">
        <v>31</v>
      </c>
      <c r="C40" s="2" t="s">
        <v>95</v>
      </c>
      <c r="D40" s="2" t="s">
        <v>42</v>
      </c>
      <c r="E40" s="2" t="s">
        <v>107</v>
      </c>
      <c r="F40" s="2" t="s">
        <v>104</v>
      </c>
      <c r="G40" s="2">
        <v>6</v>
      </c>
      <c r="H40" s="2">
        <f>VLOOKUP(F40,'[1]ARISTO PHARMACEUTICALS PVT LTD'!$B$5:$D$26,3,FALSE)</f>
        <v>29.27</v>
      </c>
      <c r="I40" s="7">
        <f t="shared" si="0"/>
        <v>12</v>
      </c>
      <c r="J40" s="7">
        <v>35</v>
      </c>
      <c r="K40" s="2">
        <f t="shared" si="1"/>
        <v>222.62</v>
      </c>
    </row>
    <row r="41" spans="1:11">
      <c r="A41" s="2">
        <v>38</v>
      </c>
      <c r="B41" s="2" t="s">
        <v>31</v>
      </c>
      <c r="C41" s="2" t="s">
        <v>96</v>
      </c>
      <c r="D41" s="2" t="s">
        <v>43</v>
      </c>
      <c r="E41" s="2" t="s">
        <v>107</v>
      </c>
      <c r="F41" s="2" t="s">
        <v>104</v>
      </c>
      <c r="G41" s="2">
        <v>5</v>
      </c>
      <c r="H41" s="2">
        <f>VLOOKUP(F41,'[1]ARISTO PHARMACEUTICALS PVT LTD'!$B$5:$D$26,3,FALSE)</f>
        <v>29.27</v>
      </c>
      <c r="I41" s="7">
        <f t="shared" si="0"/>
        <v>10</v>
      </c>
      <c r="J41" s="7">
        <v>35</v>
      </c>
      <c r="K41" s="2">
        <f t="shared" si="1"/>
        <v>191.35</v>
      </c>
    </row>
    <row r="42" spans="1:11">
      <c r="A42" s="2">
        <v>39</v>
      </c>
      <c r="B42" s="2" t="s">
        <v>44</v>
      </c>
      <c r="C42" s="2" t="s">
        <v>97</v>
      </c>
      <c r="D42" s="2" t="s">
        <v>45</v>
      </c>
      <c r="E42" s="2" t="s">
        <v>107</v>
      </c>
      <c r="F42" s="2" t="s">
        <v>103</v>
      </c>
      <c r="G42" s="2">
        <v>9</v>
      </c>
      <c r="H42" s="2">
        <f>VLOOKUP(F42,'[1]ARISTO PHARMACEUTICALS PVT LTD'!$B$5:$D$26,3,FALSE)</f>
        <v>60.02</v>
      </c>
      <c r="I42" s="7">
        <f t="shared" si="0"/>
        <v>18</v>
      </c>
      <c r="J42" s="7">
        <v>35</v>
      </c>
      <c r="K42" s="2">
        <f t="shared" si="1"/>
        <v>593.18000000000006</v>
      </c>
    </row>
    <row r="43" spans="1:11">
      <c r="A43" s="2">
        <v>40</v>
      </c>
      <c r="B43" s="2" t="s">
        <v>44</v>
      </c>
      <c r="C43" s="2" t="s">
        <v>98</v>
      </c>
      <c r="D43" s="2" t="s">
        <v>46</v>
      </c>
      <c r="E43" s="2" t="s">
        <v>107</v>
      </c>
      <c r="F43" s="2" t="s">
        <v>103</v>
      </c>
      <c r="G43" s="2">
        <v>1</v>
      </c>
      <c r="H43" s="2">
        <f>VLOOKUP(F43,'[1]ARISTO PHARMACEUTICALS PVT LTD'!$B$5:$D$26,3,FALSE)</f>
        <v>60.02</v>
      </c>
      <c r="I43" s="7">
        <f t="shared" si="0"/>
        <v>2</v>
      </c>
      <c r="J43" s="7">
        <v>35</v>
      </c>
      <c r="K43" s="2">
        <f t="shared" si="1"/>
        <v>97.02000000000001</v>
      </c>
    </row>
    <row r="44" spans="1:11">
      <c r="A44" s="2">
        <v>41</v>
      </c>
      <c r="B44" s="2" t="s">
        <v>44</v>
      </c>
      <c r="C44" s="2" t="s">
        <v>99</v>
      </c>
      <c r="D44" s="2" t="s">
        <v>47</v>
      </c>
      <c r="E44" s="2" t="s">
        <v>107</v>
      </c>
      <c r="F44" s="2" t="s">
        <v>105</v>
      </c>
      <c r="G44" s="2">
        <v>7</v>
      </c>
      <c r="H44" s="2">
        <f>VLOOKUP(F44,'[1]ARISTO PHARMACEUTICALS PVT LTD'!$B$5:$D$26,3,FALSE)</f>
        <v>38.06</v>
      </c>
      <c r="I44" s="7">
        <f t="shared" si="0"/>
        <v>14</v>
      </c>
      <c r="J44" s="7">
        <v>35</v>
      </c>
      <c r="K44" s="2">
        <f t="shared" si="1"/>
        <v>315.42</v>
      </c>
    </row>
    <row r="45" spans="1:11">
      <c r="A45" s="2">
        <v>42</v>
      </c>
      <c r="B45" s="2" t="s">
        <v>44</v>
      </c>
      <c r="C45" s="2" t="s">
        <v>100</v>
      </c>
      <c r="D45" s="2" t="s">
        <v>48</v>
      </c>
      <c r="E45" s="2" t="s">
        <v>107</v>
      </c>
      <c r="F45" s="2" t="s">
        <v>104</v>
      </c>
      <c r="G45" s="2">
        <v>5</v>
      </c>
      <c r="H45" s="2">
        <f>VLOOKUP(F45,'[1]ARISTO PHARMACEUTICALS PVT LTD'!$B$5:$D$26,3,FALSE)</f>
        <v>29.27</v>
      </c>
      <c r="I45" s="7">
        <f t="shared" si="0"/>
        <v>10</v>
      </c>
      <c r="J45" s="7">
        <v>35</v>
      </c>
      <c r="K45" s="2">
        <f t="shared" si="1"/>
        <v>191.35</v>
      </c>
    </row>
    <row r="46" spans="1:11">
      <c r="A46" s="2">
        <v>43</v>
      </c>
      <c r="B46" s="2" t="s">
        <v>44</v>
      </c>
      <c r="C46" s="2" t="s">
        <v>101</v>
      </c>
      <c r="D46" s="2" t="s">
        <v>49</v>
      </c>
      <c r="E46" s="2" t="s">
        <v>107</v>
      </c>
      <c r="F46" s="2" t="s">
        <v>104</v>
      </c>
      <c r="G46" s="2">
        <v>5</v>
      </c>
      <c r="H46" s="2">
        <f>VLOOKUP(F46,'[1]ARISTO PHARMACEUTICALS PVT LTD'!$B$5:$D$26,3,FALSE)</f>
        <v>29.27</v>
      </c>
      <c r="I46" s="7">
        <f t="shared" si="0"/>
        <v>10</v>
      </c>
      <c r="J46" s="7">
        <v>35</v>
      </c>
      <c r="K46" s="2">
        <f t="shared" si="1"/>
        <v>191.35</v>
      </c>
    </row>
    <row r="47" spans="1:11">
      <c r="A47" s="2">
        <v>44</v>
      </c>
      <c r="B47" s="2" t="s">
        <v>50</v>
      </c>
      <c r="C47" s="2" t="s">
        <v>102</v>
      </c>
      <c r="D47" s="2" t="s">
        <v>51</v>
      </c>
      <c r="E47" s="2" t="s">
        <v>107</v>
      </c>
      <c r="F47" s="2" t="s">
        <v>106</v>
      </c>
      <c r="G47" s="2">
        <v>9</v>
      </c>
      <c r="H47" s="2">
        <f>VLOOKUP(F47,'[1]ARISTO PHARMACEUTICALS PVT LTD'!$B$5:$D$26,3,FALSE)</f>
        <v>32.21</v>
      </c>
      <c r="I47" s="7">
        <f t="shared" si="0"/>
        <v>18</v>
      </c>
      <c r="J47" s="7">
        <v>35</v>
      </c>
      <c r="K47" s="2">
        <f t="shared" si="1"/>
        <v>342.89</v>
      </c>
    </row>
    <row r="48" spans="1:11" s="6" customFormat="1" ht="15.75" customHeight="1">
      <c r="A48" s="14" t="s">
        <v>116</v>
      </c>
      <c r="B48" s="15"/>
      <c r="C48" s="15"/>
      <c r="D48" s="15"/>
      <c r="E48" s="15"/>
      <c r="F48" s="15"/>
      <c r="G48" s="15"/>
      <c r="H48" s="15"/>
      <c r="I48" s="15"/>
      <c r="J48" s="16"/>
      <c r="K48" s="5">
        <f>ROUND(SUM(K4:K47),0)</f>
        <v>10121</v>
      </c>
    </row>
    <row r="49" spans="1:11" ht="30.75" customHeight="1">
      <c r="A49" s="9" t="s">
        <v>115</v>
      </c>
      <c r="B49" s="9"/>
      <c r="C49" s="9"/>
      <c r="D49" s="9"/>
      <c r="E49" s="9"/>
      <c r="F49" s="9"/>
      <c r="G49" s="9"/>
      <c r="H49" s="10"/>
      <c r="I49" s="10"/>
      <c r="J49" s="10"/>
      <c r="K49" s="7"/>
    </row>
    <row r="50" spans="1:11" ht="30.75" customHeight="1">
      <c r="A50" s="9" t="s">
        <v>114</v>
      </c>
      <c r="B50" s="9"/>
      <c r="C50" s="9"/>
      <c r="D50" s="9"/>
      <c r="E50" s="9"/>
      <c r="F50" s="9"/>
      <c r="G50" s="9"/>
      <c r="H50" s="10"/>
      <c r="I50" s="10"/>
      <c r="J50" s="10"/>
      <c r="K50" s="7"/>
    </row>
    <row r="51" spans="1:11">
      <c r="G51" s="8">
        <f>SUM(G4:G47)</f>
        <v>207</v>
      </c>
    </row>
  </sheetData>
  <sortState ref="B2:G45">
    <sortCondition ref="B2:B45"/>
  </sortState>
  <mergeCells count="7">
    <mergeCell ref="A50:J50"/>
    <mergeCell ref="A1:G1"/>
    <mergeCell ref="H1:K1"/>
    <mergeCell ref="A2:G2"/>
    <mergeCell ref="H2:K2"/>
    <mergeCell ref="A48:J48"/>
    <mergeCell ref="A49:J49"/>
  </mergeCells>
  <pageMargins left="0.70866141732283472" right="0.39370078740157483" top="0.74803149606299213" bottom="0.74803149606299213" header="0.31496062992125984" footer="0.31496062992125984"/>
  <pageSetup paperSize="9" orientation="portrait" verticalDpi="0" r:id="rId1"/>
  <headerFoot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Consignment</vt:lpstr>
      <vt:lpstr>Consignment!Print_Titles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OMM</dc:creator>
  <cp:lastModifiedBy>LENOVO</cp:lastModifiedBy>
  <cp:lastPrinted>2025-10-14T06:24:18Z</cp:lastPrinted>
  <dcterms:created xsi:type="dcterms:W3CDTF">2025-10-09T05:46:53Z</dcterms:created>
  <dcterms:modified xsi:type="dcterms:W3CDTF">2025-10-14T06:26:03Z</dcterms:modified>
</cp:coreProperties>
</file>