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Invoice!$G$1:$G$49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"/>
  <c r="J5"/>
  <c r="J6"/>
  <c r="M6" s="1"/>
  <c r="J7"/>
  <c r="J8"/>
  <c r="J9"/>
  <c r="M9" s="1"/>
  <c r="J10"/>
  <c r="J11"/>
  <c r="J12"/>
  <c r="M12" s="1"/>
  <c r="J13"/>
  <c r="J14"/>
  <c r="M14" s="1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M35" s="1"/>
  <c r="J36"/>
  <c r="J37"/>
  <c r="J38"/>
  <c r="J39"/>
  <c r="M39" s="1"/>
  <c r="J40"/>
  <c r="J41"/>
  <c r="J42"/>
  <c r="J43"/>
  <c r="M43" s="1"/>
  <c r="J4"/>
  <c r="I19"/>
  <c r="I28"/>
  <c r="M28" s="1"/>
  <c r="I17"/>
  <c r="M17" s="1"/>
  <c r="I16"/>
  <c r="M16" s="1"/>
  <c r="I10"/>
  <c r="I37"/>
  <c r="M37" s="1"/>
  <c r="I36"/>
  <c r="M36" s="1"/>
  <c r="I34"/>
  <c r="I33"/>
  <c r="M33" s="1"/>
  <c r="I31"/>
  <c r="M31" s="1"/>
  <c r="I30"/>
  <c r="M30" s="1"/>
  <c r="I29"/>
  <c r="M29" s="1"/>
  <c r="I27"/>
  <c r="M27" s="1"/>
  <c r="I25"/>
  <c r="M25" s="1"/>
  <c r="I22"/>
  <c r="M22" s="1"/>
  <c r="I11"/>
  <c r="M11" s="1"/>
  <c r="I8"/>
  <c r="M8" s="1"/>
  <c r="I7"/>
  <c r="M7" s="1"/>
  <c r="I4"/>
  <c r="I41"/>
  <c r="M41" s="1"/>
  <c r="I40"/>
  <c r="M40" s="1"/>
  <c r="I38"/>
  <c r="M38" s="1"/>
  <c r="I32"/>
  <c r="I26"/>
  <c r="M26" s="1"/>
  <c r="I24"/>
  <c r="M24" s="1"/>
  <c r="I23"/>
  <c r="M23" s="1"/>
  <c r="I21"/>
  <c r="I20"/>
  <c r="M20" s="1"/>
  <c r="I5"/>
  <c r="M5" s="1"/>
  <c r="M4" l="1"/>
  <c r="M32"/>
  <c r="M21"/>
  <c r="M10"/>
  <c r="M34"/>
  <c r="M15"/>
  <c r="M19"/>
  <c r="I13"/>
  <c r="M13" s="1"/>
  <c r="M44" s="1"/>
  <c r="I42"/>
  <c r="M42" s="1"/>
  <c r="I18"/>
  <c r="M18" s="1"/>
</calcChain>
</file>

<file path=xl/sharedStrings.xml><?xml version="1.0" encoding="utf-8"?>
<sst xmlns="http://schemas.openxmlformats.org/spreadsheetml/2006/main" count="260" uniqueCount="141">
  <si>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</si>
  <si>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</si>
  <si>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</si>
  <si>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</si>
  <si>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</si>
  <si>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</si>
  <si>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</si>
  <si>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</si>
  <si>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01/4/2024</t>
  </si>
  <si>
    <t>317</t>
  </si>
  <si>
    <t>COSMETICS</t>
  </si>
  <si>
    <t>459</t>
  </si>
  <si>
    <t>AGARBATTI</t>
  </si>
  <si>
    <t>02/4/2024</t>
  </si>
  <si>
    <t>296</t>
  </si>
  <si>
    <t>461</t>
  </si>
  <si>
    <t>234</t>
  </si>
  <si>
    <t>232</t>
  </si>
  <si>
    <t>98</t>
  </si>
  <si>
    <t>104</t>
  </si>
  <si>
    <t>183</t>
  </si>
  <si>
    <t>MOUTH FRESHENER</t>
  </si>
  <si>
    <t>179</t>
  </si>
  <si>
    <t>05/4/2024</t>
  </si>
  <si>
    <t>2</t>
  </si>
  <si>
    <t>185</t>
  </si>
  <si>
    <t>08/4/2024</t>
  </si>
  <si>
    <t>1</t>
  </si>
  <si>
    <t>09/4/2024</t>
  </si>
  <si>
    <t>10/4/2024</t>
  </si>
  <si>
    <t>188</t>
  </si>
  <si>
    <t>004</t>
  </si>
  <si>
    <t>11/4/2024</t>
  </si>
  <si>
    <t>11</t>
  </si>
  <si>
    <t>25</t>
  </si>
  <si>
    <t>12/4/2024</t>
  </si>
  <si>
    <t>9</t>
  </si>
  <si>
    <t>10</t>
  </si>
  <si>
    <t>13/4/2024</t>
  </si>
  <si>
    <t>03</t>
  </si>
  <si>
    <t>13</t>
  </si>
  <si>
    <t>15/4/2024</t>
  </si>
  <si>
    <t>0001</t>
  </si>
  <si>
    <t>16/4/2024</t>
  </si>
  <si>
    <t>09</t>
  </si>
  <si>
    <t>17/4/2024</t>
  </si>
  <si>
    <t>07</t>
  </si>
  <si>
    <t>18/4/2024</t>
  </si>
  <si>
    <t>01</t>
  </si>
  <si>
    <t>19/4/2024</t>
  </si>
  <si>
    <t>019</t>
  </si>
  <si>
    <t>22/4/2024</t>
  </si>
  <si>
    <t>14</t>
  </si>
  <si>
    <t>23/4/2024</t>
  </si>
  <si>
    <t>24/4/2024</t>
  </si>
  <si>
    <t>04</t>
  </si>
  <si>
    <t>30/4/2024</t>
  </si>
  <si>
    <t>22</t>
  </si>
  <si>
    <t>31</t>
  </si>
  <si>
    <t>29</t>
  </si>
  <si>
    <t>06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</si>
  <si>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</si>
  <si>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</si>
  <si>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</si>
  <si>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SL</t>
  </si>
  <si>
    <t>LR NO</t>
  </si>
  <si>
    <t>INV NO</t>
  </si>
  <si>
    <t>CHHATRAPUR</t>
  </si>
  <si>
    <t>JAGATSINGHPUR</t>
  </si>
  <si>
    <t>PIPILI</t>
  </si>
  <si>
    <t>ANGUL</t>
  </si>
  <si>
    <t>CHANDPUR</t>
  </si>
  <si>
    <t>KALUPADA GHAT</t>
  </si>
  <si>
    <t>BALASORE</t>
  </si>
  <si>
    <t>BARIPADA</t>
  </si>
  <si>
    <t>KENDRAPARA</t>
  </si>
  <si>
    <t>NAKHARA</t>
  </si>
  <si>
    <t>ITAMATI</t>
  </si>
  <si>
    <t>KERILO</t>
  </si>
  <si>
    <t>JHARSUGUDA</t>
  </si>
  <si>
    <t>REMUNA</t>
  </si>
  <si>
    <t>DHENKANAL</t>
  </si>
  <si>
    <t>KAMAKHYANAGAR</t>
  </si>
  <si>
    <t>BHADRAK</t>
  </si>
  <si>
    <t>KHURDA</t>
  </si>
  <si>
    <t>PARADEEP</t>
  </si>
  <si>
    <t>BORIKINA</t>
  </si>
  <si>
    <t>NAYAGARH</t>
  </si>
  <si>
    <t>PATTAMUNDAI</t>
  </si>
  <si>
    <t>DIGAPAHANDI</t>
  </si>
  <si>
    <t>BANKI</t>
  </si>
  <si>
    <t>BHUBAN</t>
  </si>
  <si>
    <t>JATNI</t>
  </si>
  <si>
    <t>BALICHANDRAPUR</t>
  </si>
  <si>
    <t>CTC</t>
  </si>
  <si>
    <t>FROM</t>
  </si>
  <si>
    <t>TO</t>
  </si>
  <si>
    <t>HAM</t>
  </si>
  <si>
    <t xml:space="preserve">TO, 
A B AGENCIES
Address:(8480307408)    MAHATAB ROAD,  ARUNODAYA MARKET, BADAMBADI, 753012,7008384407
GST No:21BAJPS9697B1ZC
</t>
  </si>
  <si>
    <t>Bill Date:30/04/2024
Bill #:Inv-4038/24-25
TotalAmount:13594.00</t>
  </si>
  <si>
    <t>(RUPEES THIRTEEN THOUSAND FIVE HUNDRED NINETY FOUR ONLY)</t>
  </si>
  <si>
    <t>MA/00039</t>
  </si>
  <si>
    <t>DO/00091</t>
  </si>
  <si>
    <t>DO/00105</t>
  </si>
  <si>
    <t>DO/00103</t>
  </si>
  <si>
    <t>MA/00045</t>
  </si>
  <si>
    <t>DO/00096</t>
  </si>
  <si>
    <t>DO/00138</t>
  </si>
  <si>
    <t>MA/00129</t>
  </si>
  <si>
    <t>MA/00128</t>
  </si>
  <si>
    <t>DO/00139</t>
  </si>
  <si>
    <t>DO/00377</t>
  </si>
  <si>
    <t>DO/00380</t>
  </si>
  <si>
    <t>DO/00507</t>
  </si>
  <si>
    <t>DO/00489</t>
  </si>
  <si>
    <t>MA/00518</t>
  </si>
  <si>
    <t>MA/00568</t>
  </si>
  <si>
    <t>DO/00620</t>
  </si>
  <si>
    <t>DO/00728</t>
  </si>
  <si>
    <t>DO/00767</t>
  </si>
  <si>
    <t>MA/00717</t>
  </si>
  <si>
    <t>DO/00866</t>
  </si>
  <si>
    <t>DO/00874</t>
  </si>
  <si>
    <t>DO/00859</t>
  </si>
  <si>
    <t>MA/00825</t>
  </si>
  <si>
    <t>DO/01063</t>
  </si>
  <si>
    <t>MA/00902</t>
  </si>
  <si>
    <t>DO/01132</t>
  </si>
  <si>
    <t>MA/01012</t>
  </si>
  <si>
    <t>DO/01290</t>
  </si>
  <si>
    <t>MA/01191</t>
  </si>
  <si>
    <t>MA/01217</t>
  </si>
  <si>
    <t>DO/02403</t>
  </si>
  <si>
    <t>DO/01578</t>
  </si>
  <si>
    <t>MA/01276</t>
  </si>
  <si>
    <t>DO/01975</t>
  </si>
  <si>
    <t>DO/01974</t>
  </si>
  <si>
    <t>DO/01973</t>
  </si>
  <si>
    <t>DO/01967</t>
  </si>
  <si>
    <t>MA/01628</t>
  </si>
  <si>
    <t>DO/02015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</si>
</sst>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6</xdr:col>
      <xdr:colOff>276225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33350"/>
          <a:ext cx="36861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A%20B%20AGENCIES%20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14">
          <cell r="F14" t="str">
            <v>JHARSUGUDA</v>
          </cell>
          <cell r="G14" t="str">
            <v>MOUTH FRESHENER</v>
          </cell>
          <cell r="H14">
            <v>1</v>
          </cell>
          <cell r="I14">
            <v>70</v>
          </cell>
        </row>
        <row r="15">
          <cell r="F15" t="str">
            <v>BHADRAK</v>
          </cell>
          <cell r="G15" t="str">
            <v>COSMETICS</v>
          </cell>
          <cell r="H15">
            <v>5</v>
          </cell>
          <cell r="I15">
            <v>31.4</v>
          </cell>
        </row>
        <row r="16">
          <cell r="F16" t="str">
            <v>BALICHANDRAPUR</v>
          </cell>
          <cell r="G16" t="str">
            <v>COSMETICS</v>
          </cell>
          <cell r="H16">
            <v>2</v>
          </cell>
          <cell r="I16">
            <v>31.4</v>
          </cell>
        </row>
        <row r="17">
          <cell r="F17" t="str">
            <v>KHURDA</v>
          </cell>
          <cell r="G17" t="str">
            <v>AGARBATTI</v>
          </cell>
          <cell r="H17">
            <v>12</v>
          </cell>
          <cell r="I17">
            <v>44.6</v>
          </cell>
        </row>
        <row r="18">
          <cell r="F18" t="str">
            <v>DIGAPAHANDI</v>
          </cell>
          <cell r="G18" t="str">
            <v>COSMETICS</v>
          </cell>
          <cell r="H18">
            <v>10</v>
          </cell>
          <cell r="I18">
            <v>51</v>
          </cell>
        </row>
        <row r="19">
          <cell r="F19" t="str">
            <v>BETANATI</v>
          </cell>
          <cell r="G19" t="str">
            <v>COSMETICS</v>
          </cell>
          <cell r="H19">
            <v>7</v>
          </cell>
          <cell r="I19">
            <v>60</v>
          </cell>
        </row>
        <row r="20">
          <cell r="F20" t="str">
            <v>REMUNA</v>
          </cell>
          <cell r="G20" t="str">
            <v>MOUTH FRESHENER</v>
          </cell>
          <cell r="H20">
            <v>10</v>
          </cell>
          <cell r="I20">
            <v>40</v>
          </cell>
        </row>
        <row r="21">
          <cell r="F21" t="str">
            <v>JAJPUR ROAD</v>
          </cell>
          <cell r="G21" t="str">
            <v>MOUTH FRESHENER</v>
          </cell>
          <cell r="H21">
            <v>5</v>
          </cell>
          <cell r="I21">
            <v>29.2</v>
          </cell>
        </row>
        <row r="22">
          <cell r="F22" t="str">
            <v>JAJPUR ROAD</v>
          </cell>
          <cell r="G22" t="str">
            <v>MOUTH FRESHENER</v>
          </cell>
          <cell r="H22">
            <v>20</v>
          </cell>
          <cell r="I22">
            <v>29.2</v>
          </cell>
        </row>
        <row r="23">
          <cell r="F23" t="str">
            <v>KHURDA</v>
          </cell>
          <cell r="G23" t="str">
            <v>COSMETICS</v>
          </cell>
          <cell r="H23">
            <v>2</v>
          </cell>
          <cell r="I23">
            <v>31.4</v>
          </cell>
        </row>
        <row r="24">
          <cell r="F24" t="str">
            <v>KENDRAPARA</v>
          </cell>
          <cell r="G24" t="str">
            <v>MOUTH FRESHENER</v>
          </cell>
          <cell r="H24">
            <v>18</v>
          </cell>
          <cell r="I24">
            <v>40.200000000000003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customWidth="1"/>
    <col min="5" max="5" width="5.7109375" style="1" bestFit="1" customWidth="1"/>
    <col min="6" max="6" width="17.85546875" style="1" bestFit="1" customWidth="1"/>
    <col min="7" max="7" width="11.42578125" style="1" customWidth="1"/>
    <col min="8" max="8" width="5.42578125" style="1" bestFit="1" customWidth="1"/>
    <col min="9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4"/>
      <c r="M1" s="15"/>
    </row>
    <row r="2" spans="1:13" ht="87.75" customHeight="1">
      <c r="A2" s="12" t="s">
        <v>98</v>
      </c>
      <c r="B2" s="12"/>
      <c r="C2" s="12"/>
      <c r="D2" s="12"/>
      <c r="E2" s="12"/>
      <c r="F2" s="12"/>
      <c r="G2" s="12"/>
      <c r="H2" s="13" t="s">
        <v>99</v>
      </c>
      <c r="I2" s="14"/>
      <c r="J2" s="14"/>
      <c r="K2" s="14"/>
      <c r="L2" s="14"/>
      <c r="M2" s="15"/>
    </row>
    <row r="3" spans="1:13" s="7" customFormat="1" ht="30">
      <c r="A3" s="6" t="s">
        <v>64</v>
      </c>
      <c r="B3" s="6" t="s">
        <v>1</v>
      </c>
      <c r="C3" s="6" t="s">
        <v>65</v>
      </c>
      <c r="D3" s="6" t="s">
        <v>66</v>
      </c>
      <c r="E3" s="10" t="s">
        <v>95</v>
      </c>
      <c r="F3" s="6" t="s">
        <v>96</v>
      </c>
      <c r="G3" s="6" t="s">
        <v>2</v>
      </c>
      <c r="H3" s="6" t="s">
        <v>3</v>
      </c>
      <c r="I3" s="6" t="s">
        <v>4</v>
      </c>
      <c r="J3" s="6" t="s">
        <v>97</v>
      </c>
      <c r="K3" s="6" t="s">
        <v>5</v>
      </c>
      <c r="L3" s="6" t="s">
        <v>6</v>
      </c>
      <c r="M3" s="10" t="s">
        <v>7</v>
      </c>
    </row>
    <row r="4" spans="1:13">
      <c r="A4" s="2">
        <v>1</v>
      </c>
      <c r="B4" s="2" t="s">
        <v>8</v>
      </c>
      <c r="C4" s="2" t="s">
        <v>101</v>
      </c>
      <c r="D4" s="2" t="s">
        <v>9</v>
      </c>
      <c r="E4" s="8" t="s">
        <v>94</v>
      </c>
      <c r="F4" s="2" t="s">
        <v>67</v>
      </c>
      <c r="G4" s="2" t="s">
        <v>10</v>
      </c>
      <c r="H4" s="2">
        <v>6</v>
      </c>
      <c r="I4" s="3">
        <f>VLOOKUP(F4,[1]Sheet1!$C$2:$E$105,3,FALSE)</f>
        <v>41</v>
      </c>
      <c r="J4" s="3">
        <f>H4*2</f>
        <v>12</v>
      </c>
      <c r="K4" s="3">
        <f>H4*5</f>
        <v>30</v>
      </c>
      <c r="L4" s="3">
        <v>25</v>
      </c>
      <c r="M4" s="3">
        <f>H4*I4+J4+K4+L4</f>
        <v>313</v>
      </c>
    </row>
    <row r="5" spans="1:13">
      <c r="A5" s="2">
        <v>2</v>
      </c>
      <c r="B5" s="2" t="s">
        <v>8</v>
      </c>
      <c r="C5" s="2" t="s">
        <v>102</v>
      </c>
      <c r="D5" s="2" t="s">
        <v>11</v>
      </c>
      <c r="E5" s="8" t="s">
        <v>94</v>
      </c>
      <c r="F5" s="2" t="s">
        <v>68</v>
      </c>
      <c r="G5" s="2" t="s">
        <v>12</v>
      </c>
      <c r="H5" s="2">
        <v>5</v>
      </c>
      <c r="I5" s="3">
        <f>VLOOKUP(F5,[1]Sheet1!$C$2:$D$105,2,FALSE)</f>
        <v>44.6</v>
      </c>
      <c r="J5" s="3">
        <f t="shared" ref="J5:J43" si="0">H5*2</f>
        <v>10</v>
      </c>
      <c r="K5" s="3">
        <f t="shared" ref="K5:K43" si="1">H5*5</f>
        <v>25</v>
      </c>
      <c r="L5" s="3">
        <v>25</v>
      </c>
      <c r="M5" s="3">
        <f t="shared" ref="M5:M43" si="2">H5*I5+J5+K5+L5</f>
        <v>283</v>
      </c>
    </row>
    <row r="6" spans="1:13">
      <c r="A6" s="2">
        <v>3</v>
      </c>
      <c r="B6" s="2" t="s">
        <v>13</v>
      </c>
      <c r="C6" s="2" t="s">
        <v>103</v>
      </c>
      <c r="D6" s="2" t="s">
        <v>15</v>
      </c>
      <c r="E6" s="8" t="s">
        <v>94</v>
      </c>
      <c r="F6" s="2" t="s">
        <v>69</v>
      </c>
      <c r="G6" s="8" t="s">
        <v>12</v>
      </c>
      <c r="H6" s="2">
        <v>4</v>
      </c>
      <c r="I6" s="3">
        <v>44.6</v>
      </c>
      <c r="J6" s="3">
        <f t="shared" si="0"/>
        <v>8</v>
      </c>
      <c r="K6" s="3">
        <f t="shared" si="1"/>
        <v>20</v>
      </c>
      <c r="L6" s="3">
        <v>25</v>
      </c>
      <c r="M6" s="3">
        <f t="shared" si="2"/>
        <v>231.4</v>
      </c>
    </row>
    <row r="7" spans="1:13">
      <c r="A7" s="2">
        <v>4</v>
      </c>
      <c r="B7" s="2" t="s">
        <v>13</v>
      </c>
      <c r="C7" s="2" t="s">
        <v>104</v>
      </c>
      <c r="D7" s="2" t="s">
        <v>16</v>
      </c>
      <c r="E7" s="8" t="s">
        <v>94</v>
      </c>
      <c r="F7" s="2" t="s">
        <v>68</v>
      </c>
      <c r="G7" s="2" t="s">
        <v>10</v>
      </c>
      <c r="H7" s="2">
        <v>3</v>
      </c>
      <c r="I7" s="3">
        <f>VLOOKUP(F7,[1]Sheet1!$C$2:$E$105,3,FALSE)</f>
        <v>31.4</v>
      </c>
      <c r="J7" s="3">
        <f t="shared" si="0"/>
        <v>6</v>
      </c>
      <c r="K7" s="3">
        <f t="shared" si="1"/>
        <v>15</v>
      </c>
      <c r="L7" s="3">
        <v>25</v>
      </c>
      <c r="M7" s="3">
        <f t="shared" si="2"/>
        <v>140.19999999999999</v>
      </c>
    </row>
    <row r="8" spans="1:13">
      <c r="A8" s="2">
        <v>5</v>
      </c>
      <c r="B8" s="2" t="s">
        <v>13</v>
      </c>
      <c r="C8" s="2" t="s">
        <v>105</v>
      </c>
      <c r="D8" s="2" t="s">
        <v>14</v>
      </c>
      <c r="E8" s="8" t="s">
        <v>94</v>
      </c>
      <c r="F8" s="2" t="s">
        <v>70</v>
      </c>
      <c r="G8" s="2" t="s">
        <v>10</v>
      </c>
      <c r="H8" s="2">
        <v>2</v>
      </c>
      <c r="I8" s="3">
        <f>VLOOKUP(F8,[1]Sheet1!$C$2:$E$105,3,FALSE)</f>
        <v>29.2</v>
      </c>
      <c r="J8" s="3">
        <f t="shared" si="0"/>
        <v>4</v>
      </c>
      <c r="K8" s="3">
        <f t="shared" si="1"/>
        <v>10</v>
      </c>
      <c r="L8" s="3">
        <v>25</v>
      </c>
      <c r="M8" s="3">
        <f t="shared" si="2"/>
        <v>97.4</v>
      </c>
    </row>
    <row r="9" spans="1:13">
      <c r="A9" s="2">
        <v>6</v>
      </c>
      <c r="B9" s="2" t="s">
        <v>13</v>
      </c>
      <c r="C9" s="2" t="s">
        <v>106</v>
      </c>
      <c r="D9" s="2" t="s">
        <v>17</v>
      </c>
      <c r="E9" s="8" t="s">
        <v>94</v>
      </c>
      <c r="F9" s="2" t="s">
        <v>71</v>
      </c>
      <c r="G9" s="2" t="s">
        <v>10</v>
      </c>
      <c r="H9" s="2">
        <v>11</v>
      </c>
      <c r="I9" s="3">
        <v>60</v>
      </c>
      <c r="J9" s="3">
        <f t="shared" si="0"/>
        <v>22</v>
      </c>
      <c r="K9" s="3">
        <f t="shared" si="1"/>
        <v>55</v>
      </c>
      <c r="L9" s="3">
        <v>25</v>
      </c>
      <c r="M9" s="3">
        <f t="shared" si="2"/>
        <v>762</v>
      </c>
    </row>
    <row r="10" spans="1:13">
      <c r="A10" s="2">
        <v>7</v>
      </c>
      <c r="B10" s="2" t="s">
        <v>13</v>
      </c>
      <c r="C10" s="2" t="s">
        <v>107</v>
      </c>
      <c r="D10" s="2" t="s">
        <v>18</v>
      </c>
      <c r="E10" s="8" t="s">
        <v>94</v>
      </c>
      <c r="F10" s="2" t="s">
        <v>72</v>
      </c>
      <c r="G10" s="2" t="s">
        <v>10</v>
      </c>
      <c r="H10" s="2">
        <v>2</v>
      </c>
      <c r="I10" s="3">
        <f>VLOOKUP(F10,[1]Sheet1!$C$122:$D$215,2,FALSE)</f>
        <v>40</v>
      </c>
      <c r="J10" s="3">
        <f t="shared" si="0"/>
        <v>4</v>
      </c>
      <c r="K10" s="3">
        <f t="shared" si="1"/>
        <v>10</v>
      </c>
      <c r="L10" s="3">
        <v>25</v>
      </c>
      <c r="M10" s="3">
        <f t="shared" si="2"/>
        <v>119</v>
      </c>
    </row>
    <row r="11" spans="1:13">
      <c r="A11" s="2">
        <v>8</v>
      </c>
      <c r="B11" s="2" t="s">
        <v>13</v>
      </c>
      <c r="C11" s="2" t="s">
        <v>108</v>
      </c>
      <c r="D11" s="2" t="s">
        <v>19</v>
      </c>
      <c r="E11" s="8" t="s">
        <v>94</v>
      </c>
      <c r="F11" s="2" t="s">
        <v>73</v>
      </c>
      <c r="G11" s="2" t="s">
        <v>10</v>
      </c>
      <c r="H11" s="2">
        <v>3</v>
      </c>
      <c r="I11" s="3">
        <f>VLOOKUP(F11,[1]Sheet1!$C$2:$E$105,3,FALSE)</f>
        <v>31.4</v>
      </c>
      <c r="J11" s="3">
        <f t="shared" si="0"/>
        <v>6</v>
      </c>
      <c r="K11" s="3">
        <f t="shared" si="1"/>
        <v>15</v>
      </c>
      <c r="L11" s="3">
        <v>25</v>
      </c>
      <c r="M11" s="3">
        <f t="shared" si="2"/>
        <v>140.19999999999999</v>
      </c>
    </row>
    <row r="12" spans="1:13" ht="30">
      <c r="A12" s="2">
        <v>9</v>
      </c>
      <c r="B12" s="2" t="s">
        <v>13</v>
      </c>
      <c r="C12" s="2" t="s">
        <v>109</v>
      </c>
      <c r="D12" s="2" t="s">
        <v>20</v>
      </c>
      <c r="E12" s="8" t="s">
        <v>94</v>
      </c>
      <c r="F12" s="2" t="s">
        <v>74</v>
      </c>
      <c r="G12" s="2" t="s">
        <v>21</v>
      </c>
      <c r="H12" s="2">
        <v>7</v>
      </c>
      <c r="I12" s="3">
        <v>34.700000000000003</v>
      </c>
      <c r="J12" s="3">
        <f t="shared" si="0"/>
        <v>14</v>
      </c>
      <c r="K12" s="3">
        <f t="shared" si="1"/>
        <v>35</v>
      </c>
      <c r="L12" s="3">
        <v>25</v>
      </c>
      <c r="M12" s="3">
        <f t="shared" si="2"/>
        <v>316.90000000000003</v>
      </c>
    </row>
    <row r="13" spans="1:13" ht="30">
      <c r="A13" s="2">
        <v>10</v>
      </c>
      <c r="B13" s="2" t="s">
        <v>13</v>
      </c>
      <c r="C13" s="2" t="s">
        <v>110</v>
      </c>
      <c r="D13" s="2" t="s">
        <v>22</v>
      </c>
      <c r="E13" s="8" t="s">
        <v>94</v>
      </c>
      <c r="F13" s="2" t="s">
        <v>75</v>
      </c>
      <c r="G13" s="2" t="s">
        <v>21</v>
      </c>
      <c r="H13" s="2">
        <v>18</v>
      </c>
      <c r="I13" s="3">
        <f>VLOOKUP(F13,[2]Invoice!$F$14:$I$24,4,FALSE)</f>
        <v>40.200000000000003</v>
      </c>
      <c r="J13" s="3">
        <f t="shared" si="0"/>
        <v>36</v>
      </c>
      <c r="K13" s="3">
        <f t="shared" si="1"/>
        <v>90</v>
      </c>
      <c r="L13" s="3">
        <v>25</v>
      </c>
      <c r="M13" s="3">
        <f t="shared" si="2"/>
        <v>874.6</v>
      </c>
    </row>
    <row r="14" spans="1:13">
      <c r="A14" s="2">
        <v>11</v>
      </c>
      <c r="B14" s="2" t="s">
        <v>23</v>
      </c>
      <c r="C14" s="2" t="s">
        <v>111</v>
      </c>
      <c r="D14" s="2" t="s">
        <v>24</v>
      </c>
      <c r="E14" s="8" t="s">
        <v>94</v>
      </c>
      <c r="F14" s="2" t="s">
        <v>76</v>
      </c>
      <c r="G14" s="2" t="s">
        <v>12</v>
      </c>
      <c r="H14" s="2">
        <v>8</v>
      </c>
      <c r="I14" s="3">
        <v>35</v>
      </c>
      <c r="J14" s="3">
        <f t="shared" si="0"/>
        <v>16</v>
      </c>
      <c r="K14" s="3">
        <f t="shared" si="1"/>
        <v>40</v>
      </c>
      <c r="L14" s="3">
        <v>25</v>
      </c>
      <c r="M14" s="3">
        <f t="shared" si="2"/>
        <v>361</v>
      </c>
    </row>
    <row r="15" spans="1:13" ht="30">
      <c r="A15" s="2">
        <v>12</v>
      </c>
      <c r="B15" s="2" t="s">
        <v>23</v>
      </c>
      <c r="C15" s="2" t="s">
        <v>112</v>
      </c>
      <c r="D15" s="2" t="s">
        <v>25</v>
      </c>
      <c r="E15" s="8" t="s">
        <v>94</v>
      </c>
      <c r="F15" s="2" t="s">
        <v>77</v>
      </c>
      <c r="G15" s="2" t="s">
        <v>21</v>
      </c>
      <c r="H15" s="2">
        <v>15</v>
      </c>
      <c r="I15" s="3">
        <v>70</v>
      </c>
      <c r="J15" s="3">
        <f t="shared" si="0"/>
        <v>30</v>
      </c>
      <c r="K15" s="3">
        <f t="shared" si="1"/>
        <v>75</v>
      </c>
      <c r="L15" s="3">
        <v>25</v>
      </c>
      <c r="M15" s="3">
        <f t="shared" si="2"/>
        <v>1180</v>
      </c>
    </row>
    <row r="16" spans="1:13">
      <c r="A16" s="2">
        <v>13</v>
      </c>
      <c r="B16" s="2" t="s">
        <v>26</v>
      </c>
      <c r="C16" s="2" t="s">
        <v>113</v>
      </c>
      <c r="D16" s="2" t="s">
        <v>24</v>
      </c>
      <c r="E16" s="8" t="s">
        <v>94</v>
      </c>
      <c r="F16" s="2" t="s">
        <v>78</v>
      </c>
      <c r="G16" s="2" t="s">
        <v>10</v>
      </c>
      <c r="H16" s="2">
        <v>6</v>
      </c>
      <c r="I16" s="3">
        <f>VLOOKUP(F16,[1]Sheet1!$C$122:$D$215,2,FALSE)</f>
        <v>60</v>
      </c>
      <c r="J16" s="3">
        <f t="shared" si="0"/>
        <v>12</v>
      </c>
      <c r="K16" s="3">
        <f t="shared" si="1"/>
        <v>30</v>
      </c>
      <c r="L16" s="3">
        <v>25</v>
      </c>
      <c r="M16" s="3">
        <f t="shared" si="2"/>
        <v>427</v>
      </c>
    </row>
    <row r="17" spans="1:13">
      <c r="A17" s="2">
        <v>14</v>
      </c>
      <c r="B17" s="2" t="s">
        <v>26</v>
      </c>
      <c r="C17" s="2" t="s">
        <v>114</v>
      </c>
      <c r="D17" s="2" t="s">
        <v>27</v>
      </c>
      <c r="E17" s="8" t="s">
        <v>94</v>
      </c>
      <c r="F17" s="2" t="s">
        <v>78</v>
      </c>
      <c r="G17" s="2" t="s">
        <v>10</v>
      </c>
      <c r="H17" s="2">
        <v>3</v>
      </c>
      <c r="I17" s="3">
        <f>VLOOKUP(F17,[1]Sheet1!$C$122:$D$215,2,FALSE)</f>
        <v>60</v>
      </c>
      <c r="J17" s="3">
        <f t="shared" si="0"/>
        <v>6</v>
      </c>
      <c r="K17" s="3">
        <f t="shared" si="1"/>
        <v>15</v>
      </c>
      <c r="L17" s="3">
        <v>25</v>
      </c>
      <c r="M17" s="3">
        <f t="shared" si="2"/>
        <v>226</v>
      </c>
    </row>
    <row r="18" spans="1:13" ht="30">
      <c r="A18" s="2">
        <v>15</v>
      </c>
      <c r="B18" s="2" t="s">
        <v>28</v>
      </c>
      <c r="C18" s="2" t="s">
        <v>115</v>
      </c>
      <c r="D18" s="2" t="s">
        <v>27</v>
      </c>
      <c r="E18" s="8" t="s">
        <v>94</v>
      </c>
      <c r="F18" s="2" t="s">
        <v>79</v>
      </c>
      <c r="G18" s="2" t="s">
        <v>21</v>
      </c>
      <c r="H18" s="2">
        <v>4</v>
      </c>
      <c r="I18" s="3">
        <f>VLOOKUP(F18,[2]Invoice!$F$14:$I$24,4,FALSE)</f>
        <v>70</v>
      </c>
      <c r="J18" s="3">
        <f t="shared" si="0"/>
        <v>8</v>
      </c>
      <c r="K18" s="3">
        <f t="shared" si="1"/>
        <v>20</v>
      </c>
      <c r="L18" s="3">
        <v>25</v>
      </c>
      <c r="M18" s="3">
        <f t="shared" si="2"/>
        <v>333</v>
      </c>
    </row>
    <row r="19" spans="1:13" ht="30">
      <c r="A19" s="2">
        <v>16</v>
      </c>
      <c r="B19" s="2" t="s">
        <v>29</v>
      </c>
      <c r="C19" s="2" t="s">
        <v>116</v>
      </c>
      <c r="D19" s="2" t="s">
        <v>30</v>
      </c>
      <c r="E19" s="8" t="s">
        <v>94</v>
      </c>
      <c r="F19" s="2" t="s">
        <v>80</v>
      </c>
      <c r="G19" s="2" t="s">
        <v>21</v>
      </c>
      <c r="H19" s="2">
        <v>9</v>
      </c>
      <c r="I19" s="3">
        <f>VLOOKUP(F19,[2]Invoice!$F$14:$I$24,4,FALSE)</f>
        <v>40</v>
      </c>
      <c r="J19" s="3">
        <f t="shared" si="0"/>
        <v>18</v>
      </c>
      <c r="K19" s="3">
        <f t="shared" si="1"/>
        <v>45</v>
      </c>
      <c r="L19" s="3">
        <v>25</v>
      </c>
      <c r="M19" s="3">
        <f t="shared" si="2"/>
        <v>448</v>
      </c>
    </row>
    <row r="20" spans="1:13">
      <c r="A20" s="2">
        <v>17</v>
      </c>
      <c r="B20" s="2" t="s">
        <v>29</v>
      </c>
      <c r="C20" s="2" t="s">
        <v>117</v>
      </c>
      <c r="D20" s="2" t="s">
        <v>31</v>
      </c>
      <c r="E20" s="8" t="s">
        <v>94</v>
      </c>
      <c r="F20" s="2" t="s">
        <v>75</v>
      </c>
      <c r="G20" s="2" t="s">
        <v>12</v>
      </c>
      <c r="H20" s="2">
        <v>15</v>
      </c>
      <c r="I20" s="3">
        <f>VLOOKUP(F20,[1]Sheet1!$C$2:$D$105,2,FALSE)</f>
        <v>40.200000000000003</v>
      </c>
      <c r="J20" s="3">
        <f t="shared" si="0"/>
        <v>30</v>
      </c>
      <c r="K20" s="3">
        <f t="shared" si="1"/>
        <v>75</v>
      </c>
      <c r="L20" s="3">
        <v>25</v>
      </c>
      <c r="M20" s="3">
        <f t="shared" si="2"/>
        <v>733</v>
      </c>
    </row>
    <row r="21" spans="1:13">
      <c r="A21" s="2">
        <v>18</v>
      </c>
      <c r="B21" s="2" t="s">
        <v>32</v>
      </c>
      <c r="C21" s="2" t="s">
        <v>118</v>
      </c>
      <c r="D21" s="2" t="s">
        <v>33</v>
      </c>
      <c r="E21" s="8" t="s">
        <v>94</v>
      </c>
      <c r="F21" s="2" t="s">
        <v>81</v>
      </c>
      <c r="G21" s="2" t="s">
        <v>12</v>
      </c>
      <c r="H21" s="2">
        <v>3</v>
      </c>
      <c r="I21" s="3">
        <f>VLOOKUP(F21,[1]Sheet1!$C$2:$D$105,2,FALSE)</f>
        <v>40.200000000000003</v>
      </c>
      <c r="J21" s="3">
        <f t="shared" si="0"/>
        <v>6</v>
      </c>
      <c r="K21" s="3">
        <f t="shared" si="1"/>
        <v>15</v>
      </c>
      <c r="L21" s="3">
        <v>25</v>
      </c>
      <c r="M21" s="3">
        <f t="shared" si="2"/>
        <v>166.60000000000002</v>
      </c>
    </row>
    <row r="22" spans="1:13">
      <c r="A22" s="2">
        <v>19</v>
      </c>
      <c r="B22" s="2" t="s">
        <v>32</v>
      </c>
      <c r="C22" s="2" t="s">
        <v>119</v>
      </c>
      <c r="D22" s="2" t="s">
        <v>34</v>
      </c>
      <c r="E22" s="8" t="s">
        <v>94</v>
      </c>
      <c r="F22" s="2" t="s">
        <v>82</v>
      </c>
      <c r="G22" s="2" t="s">
        <v>10</v>
      </c>
      <c r="H22" s="2">
        <v>16</v>
      </c>
      <c r="I22" s="3">
        <f>VLOOKUP(F22,[1]Sheet1!$C$2:$E$105,3,FALSE)</f>
        <v>27</v>
      </c>
      <c r="J22" s="3">
        <f t="shared" si="0"/>
        <v>32</v>
      </c>
      <c r="K22" s="3">
        <f t="shared" si="1"/>
        <v>80</v>
      </c>
      <c r="L22" s="3">
        <v>25</v>
      </c>
      <c r="M22" s="3">
        <f t="shared" si="2"/>
        <v>569</v>
      </c>
    </row>
    <row r="23" spans="1:13">
      <c r="A23" s="2">
        <v>20</v>
      </c>
      <c r="B23" s="2" t="s">
        <v>35</v>
      </c>
      <c r="C23" s="2" t="s">
        <v>120</v>
      </c>
      <c r="D23" s="2" t="s">
        <v>36</v>
      </c>
      <c r="E23" s="8" t="s">
        <v>94</v>
      </c>
      <c r="F23" s="2" t="s">
        <v>83</v>
      </c>
      <c r="G23" s="2" t="s">
        <v>12</v>
      </c>
      <c r="H23" s="2">
        <v>5</v>
      </c>
      <c r="I23" s="3">
        <f>VLOOKUP(F23,[1]Sheet1!$C$2:$D$105,2,FALSE)</f>
        <v>44.6</v>
      </c>
      <c r="J23" s="3">
        <f t="shared" si="0"/>
        <v>10</v>
      </c>
      <c r="K23" s="3">
        <f t="shared" si="1"/>
        <v>25</v>
      </c>
      <c r="L23" s="3">
        <v>25</v>
      </c>
      <c r="M23" s="3">
        <f t="shared" si="2"/>
        <v>283</v>
      </c>
    </row>
    <row r="24" spans="1:13">
      <c r="A24" s="2">
        <v>21</v>
      </c>
      <c r="B24" s="2" t="s">
        <v>35</v>
      </c>
      <c r="C24" s="2" t="s">
        <v>121</v>
      </c>
      <c r="D24" s="2" t="s">
        <v>37</v>
      </c>
      <c r="E24" s="8" t="s">
        <v>94</v>
      </c>
      <c r="F24" s="2" t="s">
        <v>84</v>
      </c>
      <c r="G24" s="2" t="s">
        <v>12</v>
      </c>
      <c r="H24" s="2">
        <v>5</v>
      </c>
      <c r="I24" s="3">
        <f>VLOOKUP(F24,[1]Sheet1!$C$2:$D$105,2,FALSE)</f>
        <v>44.6</v>
      </c>
      <c r="J24" s="3">
        <f t="shared" si="0"/>
        <v>10</v>
      </c>
      <c r="K24" s="3">
        <f t="shared" si="1"/>
        <v>25</v>
      </c>
      <c r="L24" s="3">
        <v>25</v>
      </c>
      <c r="M24" s="3">
        <f t="shared" si="2"/>
        <v>283</v>
      </c>
    </row>
    <row r="25" spans="1:13">
      <c r="A25" s="2">
        <v>22</v>
      </c>
      <c r="B25" s="2" t="s">
        <v>38</v>
      </c>
      <c r="C25" s="2" t="s">
        <v>122</v>
      </c>
      <c r="D25" s="2" t="s">
        <v>39</v>
      </c>
      <c r="E25" s="8" t="s">
        <v>94</v>
      </c>
      <c r="F25" s="2" t="s">
        <v>85</v>
      </c>
      <c r="G25" s="2" t="s">
        <v>10</v>
      </c>
      <c r="H25" s="2">
        <v>2</v>
      </c>
      <c r="I25" s="3">
        <f>VLOOKUP(F25,[1]Sheet1!$C$2:$E$105,3,FALSE)</f>
        <v>34.4</v>
      </c>
      <c r="J25" s="3">
        <f t="shared" si="0"/>
        <v>4</v>
      </c>
      <c r="K25" s="3">
        <f t="shared" si="1"/>
        <v>10</v>
      </c>
      <c r="L25" s="3">
        <v>25</v>
      </c>
      <c r="M25" s="3">
        <f t="shared" si="2"/>
        <v>107.8</v>
      </c>
    </row>
    <row r="26" spans="1:13">
      <c r="A26" s="2">
        <v>23</v>
      </c>
      <c r="B26" s="2" t="s">
        <v>38</v>
      </c>
      <c r="C26" s="2" t="s">
        <v>123</v>
      </c>
      <c r="D26" s="2" t="s">
        <v>40</v>
      </c>
      <c r="E26" s="8" t="s">
        <v>94</v>
      </c>
      <c r="F26" s="2" t="s">
        <v>86</v>
      </c>
      <c r="G26" s="2" t="s">
        <v>12</v>
      </c>
      <c r="H26" s="2">
        <v>10</v>
      </c>
      <c r="I26" s="3">
        <f>VLOOKUP(F26,[1]Sheet1!$C$2:$D$105,2,FALSE)</f>
        <v>60</v>
      </c>
      <c r="J26" s="3">
        <f t="shared" si="0"/>
        <v>20</v>
      </c>
      <c r="K26" s="3">
        <f t="shared" si="1"/>
        <v>50</v>
      </c>
      <c r="L26" s="3">
        <v>25</v>
      </c>
      <c r="M26" s="3">
        <f t="shared" si="2"/>
        <v>695</v>
      </c>
    </row>
    <row r="27" spans="1:13">
      <c r="A27" s="2">
        <v>24</v>
      </c>
      <c r="B27" s="2" t="s">
        <v>41</v>
      </c>
      <c r="C27" s="2" t="s">
        <v>124</v>
      </c>
      <c r="D27" s="2" t="s">
        <v>42</v>
      </c>
      <c r="E27" s="8" t="s">
        <v>94</v>
      </c>
      <c r="F27" s="2" t="s">
        <v>67</v>
      </c>
      <c r="G27" s="2" t="s">
        <v>10</v>
      </c>
      <c r="H27" s="2">
        <v>4</v>
      </c>
      <c r="I27" s="3">
        <f>VLOOKUP(F27,[1]Sheet1!$C$2:$E$105,3,FALSE)</f>
        <v>41</v>
      </c>
      <c r="J27" s="3">
        <f t="shared" si="0"/>
        <v>8</v>
      </c>
      <c r="K27" s="3">
        <f t="shared" si="1"/>
        <v>20</v>
      </c>
      <c r="L27" s="3">
        <v>25</v>
      </c>
      <c r="M27" s="3">
        <f t="shared" si="2"/>
        <v>217</v>
      </c>
    </row>
    <row r="28" spans="1:13">
      <c r="A28" s="2">
        <v>25</v>
      </c>
      <c r="B28" s="2" t="s">
        <v>43</v>
      </c>
      <c r="C28" s="2" t="s">
        <v>125</v>
      </c>
      <c r="D28" s="2" t="s">
        <v>44</v>
      </c>
      <c r="E28" s="8" t="s">
        <v>94</v>
      </c>
      <c r="F28" s="2" t="s">
        <v>78</v>
      </c>
      <c r="G28" s="2" t="s">
        <v>10</v>
      </c>
      <c r="H28" s="2">
        <v>11</v>
      </c>
      <c r="I28" s="3">
        <f>VLOOKUP(F28,[1]Sheet1!$C$122:$D$215,2,FALSE)</f>
        <v>60</v>
      </c>
      <c r="J28" s="3">
        <f t="shared" si="0"/>
        <v>22</v>
      </c>
      <c r="K28" s="3">
        <f t="shared" si="1"/>
        <v>55</v>
      </c>
      <c r="L28" s="3">
        <v>25</v>
      </c>
      <c r="M28" s="3">
        <f t="shared" si="2"/>
        <v>762</v>
      </c>
    </row>
    <row r="29" spans="1:13">
      <c r="A29" s="2">
        <v>26</v>
      </c>
      <c r="B29" s="2" t="s">
        <v>43</v>
      </c>
      <c r="C29" s="2" t="s">
        <v>126</v>
      </c>
      <c r="D29" s="2" t="s">
        <v>24</v>
      </c>
      <c r="E29" s="8" t="s">
        <v>94</v>
      </c>
      <c r="F29" s="2" t="s">
        <v>74</v>
      </c>
      <c r="G29" s="2" t="s">
        <v>10</v>
      </c>
      <c r="H29" s="2">
        <v>3</v>
      </c>
      <c r="I29" s="3">
        <f>VLOOKUP(F29,[1]Sheet1!$C$2:$E$105,3,FALSE)</f>
        <v>34.700000000000003</v>
      </c>
      <c r="J29" s="3">
        <f t="shared" si="0"/>
        <v>6</v>
      </c>
      <c r="K29" s="3">
        <f t="shared" si="1"/>
        <v>15</v>
      </c>
      <c r="L29" s="3">
        <v>25</v>
      </c>
      <c r="M29" s="3">
        <f t="shared" si="2"/>
        <v>150.10000000000002</v>
      </c>
    </row>
    <row r="30" spans="1:13">
      <c r="A30" s="2">
        <v>27</v>
      </c>
      <c r="B30" s="2" t="s">
        <v>45</v>
      </c>
      <c r="C30" s="2" t="s">
        <v>127</v>
      </c>
      <c r="D30" s="2" t="s">
        <v>46</v>
      </c>
      <c r="E30" s="8" t="s">
        <v>94</v>
      </c>
      <c r="F30" s="2" t="s">
        <v>87</v>
      </c>
      <c r="G30" s="2" t="s">
        <v>10</v>
      </c>
      <c r="H30" s="2">
        <v>4</v>
      </c>
      <c r="I30" s="3">
        <f>VLOOKUP(F30,[1]Sheet1!$C$2:$E$105,3,FALSE)</f>
        <v>34.700000000000003</v>
      </c>
      <c r="J30" s="3">
        <f t="shared" si="0"/>
        <v>8</v>
      </c>
      <c r="K30" s="3">
        <f t="shared" si="1"/>
        <v>20</v>
      </c>
      <c r="L30" s="3">
        <v>25</v>
      </c>
      <c r="M30" s="3">
        <f t="shared" si="2"/>
        <v>191.8</v>
      </c>
    </row>
    <row r="31" spans="1:13">
      <c r="A31" s="2">
        <v>28</v>
      </c>
      <c r="B31" s="2" t="s">
        <v>47</v>
      </c>
      <c r="C31" s="2" t="s">
        <v>128</v>
      </c>
      <c r="D31" s="2" t="s">
        <v>48</v>
      </c>
      <c r="E31" s="8" t="s">
        <v>94</v>
      </c>
      <c r="F31" s="2" t="s">
        <v>74</v>
      </c>
      <c r="G31" s="2" t="s">
        <v>10</v>
      </c>
      <c r="H31" s="2">
        <v>3</v>
      </c>
      <c r="I31" s="3">
        <f>VLOOKUP(F31,[1]Sheet1!$C$2:$E$105,3,FALSE)</f>
        <v>34.700000000000003</v>
      </c>
      <c r="J31" s="3">
        <f t="shared" si="0"/>
        <v>6</v>
      </c>
      <c r="K31" s="3">
        <f t="shared" si="1"/>
        <v>15</v>
      </c>
      <c r="L31" s="3">
        <v>25</v>
      </c>
      <c r="M31" s="3">
        <f t="shared" si="2"/>
        <v>150.10000000000002</v>
      </c>
    </row>
    <row r="32" spans="1:13">
      <c r="A32" s="2">
        <v>29</v>
      </c>
      <c r="B32" s="2" t="s">
        <v>49</v>
      </c>
      <c r="C32" s="2" t="s">
        <v>129</v>
      </c>
      <c r="D32" s="2" t="s">
        <v>50</v>
      </c>
      <c r="E32" s="8" t="s">
        <v>94</v>
      </c>
      <c r="F32" s="2" t="s">
        <v>88</v>
      </c>
      <c r="G32" s="2" t="s">
        <v>12</v>
      </c>
      <c r="H32" s="2">
        <v>4</v>
      </c>
      <c r="I32" s="3">
        <f>VLOOKUP(F32,[1]Sheet1!$C$2:$D$105,2,FALSE)</f>
        <v>44.6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231.4</v>
      </c>
    </row>
    <row r="33" spans="1:13">
      <c r="A33" s="2">
        <v>30</v>
      </c>
      <c r="B33" s="2" t="s">
        <v>51</v>
      </c>
      <c r="C33" s="2" t="s">
        <v>130</v>
      </c>
      <c r="D33" s="2" t="s">
        <v>52</v>
      </c>
      <c r="E33" s="8" t="s">
        <v>94</v>
      </c>
      <c r="F33" s="2" t="s">
        <v>89</v>
      </c>
      <c r="G33" s="2" t="s">
        <v>10</v>
      </c>
      <c r="H33" s="2">
        <v>5</v>
      </c>
      <c r="I33" s="3">
        <f>VLOOKUP(F33,[1]Sheet1!$C$2:$E$105,3,FALSE)</f>
        <v>51</v>
      </c>
      <c r="J33" s="3">
        <f t="shared" si="0"/>
        <v>10</v>
      </c>
      <c r="K33" s="3">
        <f t="shared" si="1"/>
        <v>25</v>
      </c>
      <c r="L33" s="3">
        <v>25</v>
      </c>
      <c r="M33" s="3">
        <f t="shared" si="2"/>
        <v>315</v>
      </c>
    </row>
    <row r="34" spans="1:13">
      <c r="A34" s="2">
        <v>31</v>
      </c>
      <c r="B34" s="2" t="s">
        <v>53</v>
      </c>
      <c r="C34" s="2" t="s">
        <v>131</v>
      </c>
      <c r="D34" s="2" t="s">
        <v>40</v>
      </c>
      <c r="E34" s="8" t="s">
        <v>94</v>
      </c>
      <c r="F34" s="2" t="s">
        <v>73</v>
      </c>
      <c r="G34" s="2" t="s">
        <v>10</v>
      </c>
      <c r="H34" s="2">
        <v>5</v>
      </c>
      <c r="I34" s="3">
        <f>VLOOKUP(F34,[1]Sheet1!$C$2:$E$105,3,FALSE)</f>
        <v>31.4</v>
      </c>
      <c r="J34" s="3">
        <f t="shared" si="0"/>
        <v>10</v>
      </c>
      <c r="K34" s="3">
        <f t="shared" si="1"/>
        <v>25</v>
      </c>
      <c r="L34" s="3">
        <v>25</v>
      </c>
      <c r="M34" s="3">
        <f t="shared" si="2"/>
        <v>217</v>
      </c>
    </row>
    <row r="35" spans="1:13">
      <c r="A35" s="2">
        <v>32</v>
      </c>
      <c r="B35" s="2" t="s">
        <v>54</v>
      </c>
      <c r="C35" s="2" t="s">
        <v>132</v>
      </c>
      <c r="D35" s="2" t="s">
        <v>55</v>
      </c>
      <c r="E35" s="8" t="s">
        <v>94</v>
      </c>
      <c r="F35" s="2" t="s">
        <v>90</v>
      </c>
      <c r="G35" s="2" t="s">
        <v>10</v>
      </c>
      <c r="H35" s="2">
        <v>1</v>
      </c>
      <c r="I35" s="3">
        <v>40</v>
      </c>
      <c r="J35" s="3">
        <f t="shared" si="0"/>
        <v>2</v>
      </c>
      <c r="K35" s="3">
        <f t="shared" si="1"/>
        <v>5</v>
      </c>
      <c r="L35" s="3">
        <v>25</v>
      </c>
      <c r="M35" s="3">
        <f t="shared" si="2"/>
        <v>72</v>
      </c>
    </row>
    <row r="36" spans="1:13">
      <c r="A36" s="2">
        <v>33</v>
      </c>
      <c r="B36" s="2" t="s">
        <v>54</v>
      </c>
      <c r="C36" s="2" t="s">
        <v>133</v>
      </c>
      <c r="D36" s="2" t="s">
        <v>48</v>
      </c>
      <c r="E36" s="8" t="s">
        <v>94</v>
      </c>
      <c r="F36" s="2" t="s">
        <v>91</v>
      </c>
      <c r="G36" s="2" t="s">
        <v>10</v>
      </c>
      <c r="H36" s="2">
        <v>4</v>
      </c>
      <c r="I36" s="3">
        <f>VLOOKUP(F36,[1]Sheet1!$C$2:$E$105,3,FALSE)</f>
        <v>38</v>
      </c>
      <c r="J36" s="3">
        <f t="shared" si="0"/>
        <v>8</v>
      </c>
      <c r="K36" s="3">
        <f t="shared" si="1"/>
        <v>20</v>
      </c>
      <c r="L36" s="3">
        <v>25</v>
      </c>
      <c r="M36" s="3">
        <f t="shared" si="2"/>
        <v>205</v>
      </c>
    </row>
    <row r="37" spans="1:13">
      <c r="A37" s="2">
        <v>34</v>
      </c>
      <c r="B37" s="2" t="s">
        <v>54</v>
      </c>
      <c r="C37" s="2" t="s">
        <v>134</v>
      </c>
      <c r="D37" s="2" t="s">
        <v>36</v>
      </c>
      <c r="E37" s="8" t="s">
        <v>94</v>
      </c>
      <c r="F37" s="2" t="s">
        <v>73</v>
      </c>
      <c r="G37" s="2" t="s">
        <v>10</v>
      </c>
      <c r="H37" s="2">
        <v>16</v>
      </c>
      <c r="I37" s="3">
        <f>VLOOKUP(F37,[1]Sheet1!$C$2:$E$105,3,FALSE)</f>
        <v>31.4</v>
      </c>
      <c r="J37" s="3">
        <f t="shared" si="0"/>
        <v>32</v>
      </c>
      <c r="K37" s="3">
        <f t="shared" si="1"/>
        <v>80</v>
      </c>
      <c r="L37" s="3">
        <v>25</v>
      </c>
      <c r="M37" s="3">
        <f t="shared" si="2"/>
        <v>639.4</v>
      </c>
    </row>
    <row r="38" spans="1:13">
      <c r="A38" s="2">
        <v>35</v>
      </c>
      <c r="B38" s="2" t="s">
        <v>56</v>
      </c>
      <c r="C38" s="2" t="s">
        <v>135</v>
      </c>
      <c r="D38" s="2" t="s">
        <v>57</v>
      </c>
      <c r="E38" s="8" t="s">
        <v>94</v>
      </c>
      <c r="F38" s="2" t="s">
        <v>88</v>
      </c>
      <c r="G38" s="2" t="s">
        <v>12</v>
      </c>
      <c r="H38" s="2">
        <v>3</v>
      </c>
      <c r="I38" s="3">
        <f>VLOOKUP(F38,[1]Sheet1!$C$2:$D$105,2,FALSE)</f>
        <v>44.6</v>
      </c>
      <c r="J38" s="3">
        <f t="shared" si="0"/>
        <v>6</v>
      </c>
      <c r="K38" s="3">
        <f t="shared" si="1"/>
        <v>15</v>
      </c>
      <c r="L38" s="3">
        <v>25</v>
      </c>
      <c r="M38" s="3">
        <f t="shared" si="2"/>
        <v>179.8</v>
      </c>
    </row>
    <row r="39" spans="1:13">
      <c r="A39" s="2">
        <v>36</v>
      </c>
      <c r="B39" s="2" t="s">
        <v>56</v>
      </c>
      <c r="C39" s="2" t="s">
        <v>136</v>
      </c>
      <c r="D39" s="2" t="s">
        <v>34</v>
      </c>
      <c r="E39" s="8" t="s">
        <v>94</v>
      </c>
      <c r="F39" s="2" t="s">
        <v>78</v>
      </c>
      <c r="G39" s="2" t="s">
        <v>12</v>
      </c>
      <c r="H39" s="2">
        <v>4</v>
      </c>
      <c r="I39" s="3">
        <v>60</v>
      </c>
      <c r="J39" s="3">
        <f t="shared" si="0"/>
        <v>8</v>
      </c>
      <c r="K39" s="3">
        <f t="shared" si="1"/>
        <v>20</v>
      </c>
      <c r="L39" s="3">
        <v>25</v>
      </c>
      <c r="M39" s="3">
        <f t="shared" si="2"/>
        <v>293</v>
      </c>
    </row>
    <row r="40" spans="1:13">
      <c r="A40" s="2">
        <v>37</v>
      </c>
      <c r="B40" s="2" t="s">
        <v>56</v>
      </c>
      <c r="C40" s="2" t="s">
        <v>137</v>
      </c>
      <c r="D40" s="2" t="s">
        <v>58</v>
      </c>
      <c r="E40" s="8" t="s">
        <v>94</v>
      </c>
      <c r="F40" s="2" t="s">
        <v>92</v>
      </c>
      <c r="G40" s="2" t="s">
        <v>12</v>
      </c>
      <c r="H40" s="2">
        <v>10</v>
      </c>
      <c r="I40" s="3">
        <f>VLOOKUP(F40,[1]Sheet1!$C$2:$D$105,2,FALSE)</f>
        <v>40.200000000000003</v>
      </c>
      <c r="J40" s="3">
        <f t="shared" si="0"/>
        <v>20</v>
      </c>
      <c r="K40" s="3">
        <f t="shared" si="1"/>
        <v>50</v>
      </c>
      <c r="L40" s="3">
        <v>25</v>
      </c>
      <c r="M40" s="3">
        <f t="shared" si="2"/>
        <v>497</v>
      </c>
    </row>
    <row r="41" spans="1:13">
      <c r="A41" s="2">
        <v>38</v>
      </c>
      <c r="B41" s="2" t="s">
        <v>56</v>
      </c>
      <c r="C41" s="2" t="s">
        <v>138</v>
      </c>
      <c r="D41" s="2" t="s">
        <v>59</v>
      </c>
      <c r="E41" s="8" t="s">
        <v>94</v>
      </c>
      <c r="F41" s="2" t="s">
        <v>68</v>
      </c>
      <c r="G41" s="2" t="s">
        <v>12</v>
      </c>
      <c r="H41" s="2">
        <v>3</v>
      </c>
      <c r="I41" s="3">
        <f>VLOOKUP(F41,[1]Sheet1!$C$2:$D$105,2,FALSE)</f>
        <v>44.6</v>
      </c>
      <c r="J41" s="3">
        <f t="shared" si="0"/>
        <v>6</v>
      </c>
      <c r="K41" s="3">
        <f t="shared" si="1"/>
        <v>15</v>
      </c>
      <c r="L41" s="3">
        <v>25</v>
      </c>
      <c r="M41" s="3">
        <f t="shared" si="2"/>
        <v>179.8</v>
      </c>
    </row>
    <row r="42" spans="1:13" ht="30">
      <c r="A42" s="2">
        <v>39</v>
      </c>
      <c r="B42" s="2" t="s">
        <v>56</v>
      </c>
      <c r="C42" s="2" t="s">
        <v>139</v>
      </c>
      <c r="D42" s="2" t="s">
        <v>44</v>
      </c>
      <c r="E42" s="8" t="s">
        <v>94</v>
      </c>
      <c r="F42" s="2" t="s">
        <v>79</v>
      </c>
      <c r="G42" s="2" t="s">
        <v>21</v>
      </c>
      <c r="H42" s="2">
        <v>1</v>
      </c>
      <c r="I42" s="3">
        <f>VLOOKUP(F42,[2]Invoice!$F$14:$I$24,4,FALSE)</f>
        <v>70</v>
      </c>
      <c r="J42" s="3">
        <f t="shared" si="0"/>
        <v>2</v>
      </c>
      <c r="K42" s="3">
        <f t="shared" si="1"/>
        <v>5</v>
      </c>
      <c r="L42" s="3">
        <v>25</v>
      </c>
      <c r="M42" s="3">
        <f t="shared" si="2"/>
        <v>102</v>
      </c>
    </row>
    <row r="43" spans="1:13">
      <c r="A43" s="2">
        <v>40</v>
      </c>
      <c r="B43" s="2" t="s">
        <v>56</v>
      </c>
      <c r="C43" s="2" t="s">
        <v>140</v>
      </c>
      <c r="D43" s="2" t="s">
        <v>60</v>
      </c>
      <c r="E43" s="8" t="s">
        <v>94</v>
      </c>
      <c r="F43" s="2" t="s">
        <v>93</v>
      </c>
      <c r="G43" s="2" t="s">
        <v>10</v>
      </c>
      <c r="H43" s="2">
        <v>2</v>
      </c>
      <c r="I43" s="3">
        <v>31.4</v>
      </c>
      <c r="J43" s="3">
        <f t="shared" si="0"/>
        <v>4</v>
      </c>
      <c r="K43" s="3">
        <f t="shared" si="1"/>
        <v>10</v>
      </c>
      <c r="L43" s="3">
        <v>25</v>
      </c>
      <c r="M43" s="3">
        <f t="shared" si="2"/>
        <v>101.8</v>
      </c>
    </row>
    <row r="44" spans="1:13">
      <c r="A44" s="16" t="s">
        <v>100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  <c r="M44" s="9">
        <f>ROUND(SUM(M4:M43),0)</f>
        <v>13594</v>
      </c>
    </row>
    <row r="45" spans="1:13" s="5" customFormat="1">
      <c r="A45" s="11" t="s">
        <v>61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1:13" s="5" customFormat="1">
      <c r="A46" s="11" t="s">
        <v>62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1:13" s="5" customFormat="1" ht="30" customHeight="1">
      <c r="A47" s="12" t="s">
        <v>63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1:13" s="5" customFormat="1"/>
    <row r="49" s="5" customFormat="1"/>
  </sheetData>
  <mergeCells count="8">
    <mergeCell ref="A46:L46"/>
    <mergeCell ref="A47:L47"/>
    <mergeCell ref="H1:M1"/>
    <mergeCell ref="H2:M2"/>
    <mergeCell ref="A44:L44"/>
    <mergeCell ref="A45:L45"/>
    <mergeCell ref="A1:G1"/>
    <mergeCell ref="A2:G2"/>
  </mergeCells>
  <conditionalFormatting sqref="C1:C1048576">
    <cfRule type="duplicateValues" dxfId="0" priority="1"/>
  </conditionalFormatting>
  <pageMargins left="0.15748031496062992" right="0.15748031496062992" top="0.70866141732283472" bottom="0.74803149606299213" header="0.23622047244094491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2024-05-13T07:17:45Z</cp:lastPrinted>
  <dcterms:created xsi:type="dcterms:W3CDTF">2024-05-09T06:39:26Z</dcterms:created>
  <dcterms:modified xsi:type="dcterms:W3CDTF">2024-05-14T11:27:23Z</dcterms:modified>
</cp:coreProperties>
</file>