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Invoice!$G$1:$G$60</definedName>
  </definedNames>
  <calcPr calcId="124519"/>
</workbook>
</file>

<file path=xl/calcChain.xml><?xml version="1.0" encoding="utf-8"?>
<calcChain xmlns="http://schemas.openxmlformats.org/spreadsheetml/2006/main">
  <c r="M55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4"/>
  <c r="I52"/>
  <c r="I51"/>
  <c r="I23"/>
  <c r="I22"/>
  <c r="I7"/>
  <c r="I19" l="1"/>
  <c r="I53"/>
  <c r="I44"/>
  <c r="I13"/>
  <c r="I10"/>
  <c r="I48"/>
  <c r="I45"/>
  <c r="I41"/>
  <c r="I39"/>
  <c r="I38"/>
  <c r="I33"/>
  <c r="I31"/>
  <c r="I29"/>
  <c r="I28"/>
  <c r="I27"/>
  <c r="I16"/>
  <c r="I11"/>
  <c r="I4"/>
  <c r="I50" l="1"/>
  <c r="I47"/>
  <c r="I36"/>
  <c r="I35"/>
  <c r="I34"/>
  <c r="I30"/>
  <c r="I26"/>
  <c r="I25"/>
  <c r="I24"/>
  <c r="I15"/>
  <c r="I14"/>
  <c r="I8"/>
  <c r="I5"/>
</calcChain>
</file>

<file path=xl/sharedStrings.xml><?xml version="1.0" encoding="utf-8"?>
<sst xmlns="http://schemas.openxmlformats.org/spreadsheetml/2006/main" count="326" uniqueCount="175">
  <si>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</si>
  <si>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</si>
  <si>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</si>
  <si>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</si>
  <si>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</si>
  <si>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</si>
  <si>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</si>
  <si>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</si>
  <si>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03/12/2024</t>
  </si>
  <si>
    <t>211</t>
  </si>
  <si>
    <t>COSMETICS</t>
  </si>
  <si>
    <t>244</t>
  </si>
  <si>
    <t>AGARBATTI</t>
  </si>
  <si>
    <t>247</t>
  </si>
  <si>
    <t>111</t>
  </si>
  <si>
    <t>MOUTH FRESHENER</t>
  </si>
  <si>
    <t>243</t>
  </si>
  <si>
    <t>112</t>
  </si>
  <si>
    <t>CHOCOLATE</t>
  </si>
  <si>
    <t>133</t>
  </si>
  <si>
    <t>165</t>
  </si>
  <si>
    <t>04/12/2024</t>
  </si>
  <si>
    <t>65</t>
  </si>
  <si>
    <t>67</t>
  </si>
  <si>
    <t>245</t>
  </si>
  <si>
    <t>246</t>
  </si>
  <si>
    <t>05/12/2024</t>
  </si>
  <si>
    <t>212</t>
  </si>
  <si>
    <t>06/12/2024</t>
  </si>
  <si>
    <t>255</t>
  </si>
  <si>
    <t>252</t>
  </si>
  <si>
    <t>07/12/2024</t>
  </si>
  <si>
    <t>110</t>
  </si>
  <si>
    <t>09/12/2024</t>
  </si>
  <si>
    <t>295</t>
  </si>
  <si>
    <t>10/12/2024</t>
  </si>
  <si>
    <t>253</t>
  </si>
  <si>
    <t>114</t>
  </si>
  <si>
    <t>113</t>
  </si>
  <si>
    <t>250</t>
  </si>
  <si>
    <t>14/12/2024</t>
  </si>
  <si>
    <t>27</t>
  </si>
  <si>
    <t>16/12/2024</t>
  </si>
  <si>
    <t>272</t>
  </si>
  <si>
    <t>305</t>
  </si>
  <si>
    <t>17/12/2024</t>
  </si>
  <si>
    <t>141</t>
  </si>
  <si>
    <t>152</t>
  </si>
  <si>
    <t>274</t>
  </si>
  <si>
    <t>18/12/2024</t>
  </si>
  <si>
    <t>314</t>
  </si>
  <si>
    <t>277</t>
  </si>
  <si>
    <t>19/12/2024</t>
  </si>
  <si>
    <t>221</t>
  </si>
  <si>
    <t>282</t>
  </si>
  <si>
    <t>280</t>
  </si>
  <si>
    <t>279</t>
  </si>
  <si>
    <t>278</t>
  </si>
  <si>
    <t>20/12/2024</t>
  </si>
  <si>
    <t>156</t>
  </si>
  <si>
    <t>174</t>
  </si>
  <si>
    <t>21/12/2024</t>
  </si>
  <si>
    <t>222</t>
  </si>
  <si>
    <t>322</t>
  </si>
  <si>
    <t>22/12/2024</t>
  </si>
  <si>
    <t>323</t>
  </si>
  <si>
    <t>26/12/2024</t>
  </si>
  <si>
    <t>11</t>
  </si>
  <si>
    <t>176</t>
  </si>
  <si>
    <t>28/12/2024</t>
  </si>
  <si>
    <t>49</t>
  </si>
  <si>
    <t>159</t>
  </si>
  <si>
    <t>30/12/2024</t>
  </si>
  <si>
    <t>298</t>
  </si>
  <si>
    <t>12</t>
  </si>
  <si>
    <t>31/12/2024</t>
  </si>
  <si>
    <t>205</t>
  </si>
  <si>
    <t>294</t>
  </si>
  <si>
    <t>123</t>
  </si>
  <si>
    <t>120</t>
  </si>
  <si>
    <t>122</t>
  </si>
  <si>
    <t>299</t>
  </si>
  <si>
    <t>GST to be paid by Consignor under Reverse Charge Mechanism (RCM) as per GST</t>
  </si>
  <si>
    <t>Declaration � Kindly verify and confirm before 01/20/2025 00:00:00</t>
  </si>
  <si>
    <t>Thanking you for your business.
PRAGATI LOGISTICS</t>
  </si>
  <si>
    <t>BALUGAON</t>
  </si>
  <si>
    <t>BORIKINA</t>
  </si>
  <si>
    <t>KERILO</t>
  </si>
  <si>
    <t>JAJPUR ROAD</t>
  </si>
  <si>
    <t>KENDRAPARA</t>
  </si>
  <si>
    <t>KAMAKHYANAGAR</t>
  </si>
  <si>
    <t>BALIAPAL</t>
  </si>
  <si>
    <t>BALASORE</t>
  </si>
  <si>
    <t>BALICHANDRAPUR</t>
  </si>
  <si>
    <t>PATTAMUNDAI</t>
  </si>
  <si>
    <t>JATNI</t>
  </si>
  <si>
    <t>RAGHUNATHPUR</t>
  </si>
  <si>
    <t>PIPILI</t>
  </si>
  <si>
    <t>NAKHARA</t>
  </si>
  <si>
    <t>REMUNA</t>
  </si>
  <si>
    <t>BARIPADA</t>
  </si>
  <si>
    <t>PHULBANI</t>
  </si>
  <si>
    <t>BHUBAN</t>
  </si>
  <si>
    <t>KHURDA</t>
  </si>
  <si>
    <t>SORO</t>
  </si>
  <si>
    <t>JALESWAR</t>
  </si>
  <si>
    <t>siko</t>
  </si>
  <si>
    <t>BHUBANESWAR</t>
  </si>
  <si>
    <t>THANACHHAK JALESWAR</t>
  </si>
  <si>
    <t>HARIPUR HAT</t>
  </si>
  <si>
    <t>RAIRANGPUR</t>
  </si>
  <si>
    <t>PADMAPUR BLS</t>
  </si>
  <si>
    <t>PARADEEP</t>
  </si>
  <si>
    <t>ITAMATI</t>
  </si>
  <si>
    <t>DO/17264</t>
  </si>
  <si>
    <t>DO/17295</t>
  </si>
  <si>
    <t>DO/17315</t>
  </si>
  <si>
    <t>DO/17246</t>
  </si>
  <si>
    <t>DO/17297</t>
  </si>
  <si>
    <t>DO/17265</t>
  </si>
  <si>
    <t>MA/12009</t>
  </si>
  <si>
    <t>MA/12010</t>
  </si>
  <si>
    <t>DO/17398</t>
  </si>
  <si>
    <t>DO/17397</t>
  </si>
  <si>
    <t>DO/17362</t>
  </si>
  <si>
    <t>DO/17399</t>
  </si>
  <si>
    <t>MA/12126</t>
  </si>
  <si>
    <t>DO/17519</t>
  </si>
  <si>
    <t>DO/17520</t>
  </si>
  <si>
    <t>DO/17583</t>
  </si>
  <si>
    <t>DO/17666</t>
  </si>
  <si>
    <t>DO/17788</t>
  </si>
  <si>
    <t>MA/12302</t>
  </si>
  <si>
    <t>MA/12301</t>
  </si>
  <si>
    <t>DO/17781</t>
  </si>
  <si>
    <t>DO/18052</t>
  </si>
  <si>
    <t>DO/18109</t>
  </si>
  <si>
    <t>MA/12554</t>
  </si>
  <si>
    <t>MA/12607</t>
  </si>
  <si>
    <t>DO/18185</t>
  </si>
  <si>
    <t>DO/18186</t>
  </si>
  <si>
    <t>DO/18241</t>
  </si>
  <si>
    <t>DO/18274</t>
  </si>
  <si>
    <t>MA/12701</t>
  </si>
  <si>
    <t>DO/18319</t>
  </si>
  <si>
    <t>DO/18312</t>
  </si>
  <si>
    <t>DO/18289</t>
  </si>
  <si>
    <t>DO/18288</t>
  </si>
  <si>
    <t>DO/18388</t>
  </si>
  <si>
    <t>DO/18397</t>
  </si>
  <si>
    <t>DO/18419</t>
  </si>
  <si>
    <t>DO/18432</t>
  </si>
  <si>
    <t>DO/18448</t>
  </si>
  <si>
    <t>DO/18631</t>
  </si>
  <si>
    <t>DO/18623</t>
  </si>
  <si>
    <t>DO/18784</t>
  </si>
  <si>
    <t>DO/18785</t>
  </si>
  <si>
    <t>DO/18847</t>
  </si>
  <si>
    <t>MA/13096</t>
  </si>
  <si>
    <t>MA/13244</t>
  </si>
  <si>
    <t>DO/18889</t>
  </si>
  <si>
    <t>DO/18882</t>
  </si>
  <si>
    <t>DO/18896</t>
  </si>
  <si>
    <t>DO/18901</t>
  </si>
  <si>
    <t>DO/18891</t>
  </si>
  <si>
    <t>SL</t>
  </si>
  <si>
    <t>LR NO</t>
  </si>
  <si>
    <t>INV NO</t>
  </si>
  <si>
    <t>FROM</t>
  </si>
  <si>
    <t>TO</t>
  </si>
  <si>
    <t>CTC</t>
  </si>
  <si>
    <t xml:space="preserve">TO, 
A B AGENCIES
Address:(8480307408)    MAHATAB ROAD,  ARUNODAYA MARKET, BADAMBADI, 753012,7008384407
GST No:21BAJPS9697B1ZC
</t>
  </si>
  <si>
    <t>HAM</t>
  </si>
  <si>
    <t>(RUPEES TWENTY FOUR THOUSAND FOURTY FOUR ONLY)</t>
  </si>
  <si>
    <t>Bill Date:31/12/2024
Bill NO : 30370
TotalAmount:24044.00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</si>
</sst>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114300</xdr:colOff>
      <xdr:row>0</xdr:row>
      <xdr:rowOff>1034855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4838700" cy="949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A%20B%20AGENCIES%20QUOT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SPET/A%20B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80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22">
          <cell r="C122" t="str">
            <v>PURI</v>
          </cell>
          <cell r="D122">
            <v>35</v>
          </cell>
        </row>
        <row r="123">
          <cell r="C123" t="str">
            <v>ANGUL</v>
          </cell>
          <cell r="D123">
            <v>32</v>
          </cell>
        </row>
        <row r="124">
          <cell r="C124" t="str">
            <v>BALASORE</v>
          </cell>
          <cell r="D124">
            <v>31.4</v>
          </cell>
        </row>
        <row r="125">
          <cell r="C125" t="str">
            <v>KENDRAPARA</v>
          </cell>
          <cell r="D125">
            <v>60</v>
          </cell>
        </row>
        <row r="126">
          <cell r="C126" t="str">
            <v>DHENKANAL</v>
          </cell>
          <cell r="D126">
            <v>32</v>
          </cell>
        </row>
        <row r="127">
          <cell r="C127" t="str">
            <v>CHANDAPUR</v>
          </cell>
          <cell r="D127">
            <v>37</v>
          </cell>
        </row>
        <row r="128">
          <cell r="C128" t="str">
            <v>BORIKINA</v>
          </cell>
          <cell r="D128">
            <v>60</v>
          </cell>
        </row>
        <row r="129">
          <cell r="C129" t="str">
            <v>KENDRAPARA</v>
          </cell>
          <cell r="D129">
            <v>40.200000000000003</v>
          </cell>
        </row>
        <row r="130">
          <cell r="C130" t="str">
            <v>ROURKELA</v>
          </cell>
          <cell r="D130">
            <v>41</v>
          </cell>
        </row>
        <row r="131">
          <cell r="C131" t="str">
            <v>BALASORE</v>
          </cell>
          <cell r="D131">
            <v>31.4</v>
          </cell>
        </row>
        <row r="132">
          <cell r="C132" t="str">
            <v>BORIKINA</v>
          </cell>
          <cell r="D132">
            <v>60</v>
          </cell>
        </row>
        <row r="133">
          <cell r="C133" t="str">
            <v>JAJPUR ROAD</v>
          </cell>
          <cell r="D133">
            <v>29.2</v>
          </cell>
        </row>
        <row r="134">
          <cell r="C134" t="str">
            <v>BALASORE</v>
          </cell>
          <cell r="D134">
            <v>31.4</v>
          </cell>
        </row>
        <row r="135">
          <cell r="C135" t="str">
            <v>SORO</v>
          </cell>
          <cell r="D135">
            <v>34.700000000000003</v>
          </cell>
        </row>
        <row r="136">
          <cell r="C136" t="str">
            <v>PIPILI</v>
          </cell>
          <cell r="D136">
            <v>29.2</v>
          </cell>
        </row>
        <row r="137">
          <cell r="C137" t="str">
            <v>JAJPUR TOWN</v>
          </cell>
          <cell r="D137">
            <v>31.4</v>
          </cell>
        </row>
        <row r="138">
          <cell r="C138" t="str">
            <v>KUAKHIA</v>
          </cell>
          <cell r="D138">
            <v>40.200000000000003</v>
          </cell>
        </row>
        <row r="139">
          <cell r="C139" t="str">
            <v>KALUPADA GHAT</v>
          </cell>
          <cell r="D139">
            <v>40</v>
          </cell>
        </row>
        <row r="140">
          <cell r="C140" t="str">
            <v>ROURKELA</v>
          </cell>
          <cell r="D140">
            <v>41</v>
          </cell>
        </row>
        <row r="141">
          <cell r="C141" t="str">
            <v>PURI</v>
          </cell>
          <cell r="D141">
            <v>35</v>
          </cell>
        </row>
        <row r="142">
          <cell r="C142" t="str">
            <v>JAGATSINGHPUR</v>
          </cell>
          <cell r="D142">
            <v>44.6</v>
          </cell>
        </row>
        <row r="143">
          <cell r="C143" t="str">
            <v>JALESWAR</v>
          </cell>
          <cell r="D143">
            <v>40.200000000000003</v>
          </cell>
        </row>
        <row r="144">
          <cell r="C144" t="str">
            <v>BERHAMPUR</v>
          </cell>
          <cell r="D144">
            <v>31.4</v>
          </cell>
        </row>
        <row r="145">
          <cell r="C145" t="str">
            <v>BETANATI</v>
          </cell>
          <cell r="D145">
            <v>60</v>
          </cell>
        </row>
        <row r="146">
          <cell r="C146" t="str">
            <v>BALASORE</v>
          </cell>
          <cell r="D146">
            <v>31.4</v>
          </cell>
        </row>
        <row r="147">
          <cell r="C147" t="str">
            <v>BERHAMPUR</v>
          </cell>
          <cell r="D147">
            <v>31.4</v>
          </cell>
        </row>
        <row r="148">
          <cell r="C148" t="str">
            <v>JAJPUR ROAD</v>
          </cell>
          <cell r="D148">
            <v>29.2</v>
          </cell>
        </row>
        <row r="149">
          <cell r="C149" t="str">
            <v>NAYAGARH</v>
          </cell>
          <cell r="D149">
            <v>34.700000000000003</v>
          </cell>
        </row>
        <row r="150">
          <cell r="C150" t="str">
            <v>DHENKANAL</v>
          </cell>
          <cell r="D150">
            <v>32</v>
          </cell>
        </row>
        <row r="151">
          <cell r="C151" t="str">
            <v>KERILO</v>
          </cell>
          <cell r="D151">
            <v>60</v>
          </cell>
        </row>
        <row r="152">
          <cell r="C152" t="str">
            <v>BHADRAK</v>
          </cell>
          <cell r="D152">
            <v>37</v>
          </cell>
        </row>
        <row r="153">
          <cell r="C153" t="str">
            <v>ROURKELA</v>
          </cell>
          <cell r="D153">
            <v>41</v>
          </cell>
        </row>
        <row r="154">
          <cell r="C154" t="str">
            <v>KHURDA</v>
          </cell>
          <cell r="D154">
            <v>31.4</v>
          </cell>
        </row>
        <row r="155">
          <cell r="C155" t="str">
            <v>ROURKELA</v>
          </cell>
          <cell r="D155">
            <v>41</v>
          </cell>
        </row>
        <row r="156">
          <cell r="C156" t="str">
            <v>KENDRAPARA</v>
          </cell>
          <cell r="D156">
            <v>60</v>
          </cell>
        </row>
        <row r="157">
          <cell r="C157" t="str">
            <v>PURI</v>
          </cell>
          <cell r="D157">
            <v>35</v>
          </cell>
        </row>
        <row r="158">
          <cell r="C158" t="str">
            <v>PURI</v>
          </cell>
          <cell r="D158">
            <v>35</v>
          </cell>
        </row>
        <row r="159">
          <cell r="C159" t="str">
            <v>NIALI</v>
          </cell>
          <cell r="D159">
            <v>50</v>
          </cell>
        </row>
        <row r="160">
          <cell r="C160" t="str">
            <v>BALASORE</v>
          </cell>
          <cell r="D160">
            <v>31.4</v>
          </cell>
        </row>
        <row r="161">
          <cell r="C161" t="str">
            <v>PURI</v>
          </cell>
          <cell r="D161">
            <v>35</v>
          </cell>
        </row>
        <row r="162">
          <cell r="C162" t="str">
            <v>BHADRAK</v>
          </cell>
          <cell r="D162">
            <v>37</v>
          </cell>
        </row>
        <row r="163">
          <cell r="C163" t="str">
            <v>ROURKELA</v>
          </cell>
          <cell r="D163">
            <v>41</v>
          </cell>
        </row>
        <row r="164">
          <cell r="C164" t="str">
            <v>ROURKELA</v>
          </cell>
          <cell r="D164">
            <v>41</v>
          </cell>
        </row>
        <row r="165">
          <cell r="C165" t="str">
            <v>KENDRAPARA</v>
          </cell>
          <cell r="D165">
            <v>40.200000000000003</v>
          </cell>
        </row>
        <row r="166">
          <cell r="C166" t="str">
            <v>ODAGAON</v>
          </cell>
          <cell r="D166">
            <v>32</v>
          </cell>
        </row>
        <row r="167">
          <cell r="C167" t="str">
            <v>BARIPADA</v>
          </cell>
          <cell r="D167">
            <v>34.700000000000003</v>
          </cell>
        </row>
        <row r="168">
          <cell r="C168" t="str">
            <v>JHARSUGUDA</v>
          </cell>
          <cell r="D168">
            <v>70</v>
          </cell>
        </row>
        <row r="169">
          <cell r="C169" t="str">
            <v>PURI</v>
          </cell>
          <cell r="D169">
            <v>35</v>
          </cell>
        </row>
        <row r="170">
          <cell r="C170" t="str">
            <v>TALCHER</v>
          </cell>
          <cell r="D170">
            <v>30</v>
          </cell>
        </row>
        <row r="171">
          <cell r="C171" t="str">
            <v>PURI</v>
          </cell>
          <cell r="D171">
            <v>35</v>
          </cell>
        </row>
        <row r="172">
          <cell r="C172" t="str">
            <v>PATTAMUNDAI</v>
          </cell>
          <cell r="D172">
            <v>60</v>
          </cell>
        </row>
        <row r="173">
          <cell r="C173" t="str">
            <v>KENDRAPARA</v>
          </cell>
          <cell r="D173">
            <v>40.200000000000003</v>
          </cell>
        </row>
        <row r="174">
          <cell r="C174" t="str">
            <v>KEONJHAR</v>
          </cell>
          <cell r="D174">
            <v>34.700000000000003</v>
          </cell>
        </row>
        <row r="175">
          <cell r="C175" t="str">
            <v>KAMAKHYANAGAR</v>
          </cell>
          <cell r="D175">
            <v>39</v>
          </cell>
        </row>
        <row r="176">
          <cell r="C176" t="str">
            <v>KENDRAPARA</v>
          </cell>
          <cell r="D176">
            <v>60</v>
          </cell>
        </row>
        <row r="177">
          <cell r="C177" t="str">
            <v>KENDRAPARA</v>
          </cell>
          <cell r="D177">
            <v>40.200000000000003</v>
          </cell>
        </row>
        <row r="178">
          <cell r="C178" t="str">
            <v>BALIAPAL</v>
          </cell>
          <cell r="D178">
            <v>27</v>
          </cell>
        </row>
        <row r="179">
          <cell r="C179" t="str">
            <v>BALASORE</v>
          </cell>
          <cell r="D179">
            <v>31.4</v>
          </cell>
        </row>
        <row r="180">
          <cell r="C180" t="str">
            <v>ANGUL</v>
          </cell>
          <cell r="D180">
            <v>32</v>
          </cell>
        </row>
        <row r="181">
          <cell r="C181" t="str">
            <v>PURI</v>
          </cell>
          <cell r="D181">
            <v>35</v>
          </cell>
        </row>
        <row r="182">
          <cell r="C182" t="str">
            <v>BORIKINA</v>
          </cell>
          <cell r="D182">
            <v>60</v>
          </cell>
        </row>
        <row r="183">
          <cell r="C183" t="str">
            <v>JAJPUR TOWN</v>
          </cell>
          <cell r="D183">
            <v>60</v>
          </cell>
        </row>
        <row r="184">
          <cell r="C184" t="str">
            <v>PARADEEP</v>
          </cell>
          <cell r="D184">
            <v>60</v>
          </cell>
        </row>
        <row r="185">
          <cell r="C185" t="str">
            <v>PURI</v>
          </cell>
          <cell r="D185">
            <v>35</v>
          </cell>
        </row>
        <row r="186">
          <cell r="C186" t="str">
            <v>ANGUL</v>
          </cell>
          <cell r="D186">
            <v>32</v>
          </cell>
        </row>
        <row r="187">
          <cell r="C187" t="str">
            <v>ATHAGARH</v>
          </cell>
          <cell r="D187">
            <v>35</v>
          </cell>
        </row>
        <row r="188">
          <cell r="C188" t="str">
            <v>ANGUL</v>
          </cell>
          <cell r="D188">
            <v>32</v>
          </cell>
        </row>
        <row r="189">
          <cell r="C189" t="str">
            <v>JATNI</v>
          </cell>
          <cell r="D189">
            <v>40.200000000000003</v>
          </cell>
        </row>
        <row r="190">
          <cell r="C190" t="str">
            <v>BALASORE</v>
          </cell>
          <cell r="D190">
            <v>31.4</v>
          </cell>
        </row>
        <row r="191">
          <cell r="C191" t="str">
            <v>BALASORE</v>
          </cell>
          <cell r="D191">
            <v>31.4</v>
          </cell>
        </row>
        <row r="192">
          <cell r="C192" t="str">
            <v>BALASORE</v>
          </cell>
          <cell r="D192">
            <v>31.4</v>
          </cell>
        </row>
        <row r="193">
          <cell r="C193" t="str">
            <v>BALASORE</v>
          </cell>
          <cell r="D193">
            <v>31.4</v>
          </cell>
        </row>
        <row r="194">
          <cell r="C194" t="str">
            <v>JEYPORE</v>
          </cell>
          <cell r="D194">
            <v>60</v>
          </cell>
        </row>
        <row r="195">
          <cell r="C195" t="str">
            <v>ANGUL</v>
          </cell>
          <cell r="D195">
            <v>32</v>
          </cell>
        </row>
        <row r="196">
          <cell r="C196" t="str">
            <v>BALASORE</v>
          </cell>
          <cell r="D196">
            <v>31.4</v>
          </cell>
        </row>
        <row r="197">
          <cell r="C197" t="str">
            <v>PATTAMUNDAI</v>
          </cell>
          <cell r="D197">
            <v>44.6</v>
          </cell>
        </row>
        <row r="198">
          <cell r="C198" t="str">
            <v>TALCHER</v>
          </cell>
          <cell r="D198">
            <v>30</v>
          </cell>
        </row>
        <row r="199">
          <cell r="C199" t="str">
            <v>KERILO</v>
          </cell>
          <cell r="D199">
            <v>40.479999999999997</v>
          </cell>
        </row>
        <row r="200">
          <cell r="C200" t="str">
            <v>NAYAGARH</v>
          </cell>
          <cell r="D200">
            <v>34.700000000000003</v>
          </cell>
        </row>
        <row r="201">
          <cell r="C201" t="str">
            <v>JATNI</v>
          </cell>
          <cell r="D201">
            <v>40.200000000000003</v>
          </cell>
        </row>
        <row r="202">
          <cell r="C202" t="str">
            <v>BHADRAK</v>
          </cell>
          <cell r="D202">
            <v>37</v>
          </cell>
        </row>
        <row r="203">
          <cell r="C203" t="str">
            <v>BALASORE</v>
          </cell>
          <cell r="D203">
            <v>31.4</v>
          </cell>
        </row>
        <row r="204">
          <cell r="C204" t="str">
            <v>BHADRAK</v>
          </cell>
          <cell r="D204">
            <v>37</v>
          </cell>
        </row>
        <row r="205">
          <cell r="C205" t="str">
            <v>BARIPADA</v>
          </cell>
          <cell r="D205">
            <v>34.700000000000003</v>
          </cell>
        </row>
        <row r="206">
          <cell r="C206" t="str">
            <v>BERHAMPUR</v>
          </cell>
          <cell r="D206">
            <v>31.4</v>
          </cell>
        </row>
        <row r="207">
          <cell r="C207" t="str">
            <v>KENDRAPARA</v>
          </cell>
          <cell r="D207">
            <v>40.200000000000003</v>
          </cell>
        </row>
        <row r="208">
          <cell r="C208" t="str">
            <v>PURI</v>
          </cell>
          <cell r="D208">
            <v>35</v>
          </cell>
        </row>
        <row r="209">
          <cell r="C209" t="str">
            <v>PURI</v>
          </cell>
          <cell r="D209">
            <v>35</v>
          </cell>
        </row>
        <row r="210">
          <cell r="C210" t="str">
            <v>JAJPUR TOWN</v>
          </cell>
          <cell r="D210">
            <v>31.4</v>
          </cell>
        </row>
        <row r="211">
          <cell r="C211" t="str">
            <v>JAJPUR ROAD</v>
          </cell>
          <cell r="D211">
            <v>29.2</v>
          </cell>
        </row>
        <row r="212">
          <cell r="C212" t="str">
            <v>BERHAMPUR</v>
          </cell>
          <cell r="D212">
            <v>31.4</v>
          </cell>
        </row>
        <row r="213">
          <cell r="C213" t="str">
            <v>BALIAPAL</v>
          </cell>
          <cell r="D213">
            <v>27</v>
          </cell>
        </row>
        <row r="214">
          <cell r="C214" t="str">
            <v>BETANATI</v>
          </cell>
          <cell r="D214">
            <v>60</v>
          </cell>
        </row>
        <row r="215">
          <cell r="C215" t="str">
            <v>CHARICHHAK</v>
          </cell>
          <cell r="D215">
            <v>37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JAJPUR ROAD</v>
          </cell>
          <cell r="G5" t="str">
            <v>MOUTH FRESHENER</v>
          </cell>
          <cell r="H5">
            <v>15</v>
          </cell>
          <cell r="I5">
            <v>29.2</v>
          </cell>
        </row>
        <row r="6">
          <cell r="F6" t="str">
            <v>BALICHANDRAPUR</v>
          </cell>
          <cell r="G6" t="str">
            <v>COSMETICS</v>
          </cell>
          <cell r="H6">
            <v>2</v>
          </cell>
          <cell r="I6">
            <v>31.4</v>
          </cell>
        </row>
        <row r="7">
          <cell r="F7" t="str">
            <v>BALASORE</v>
          </cell>
          <cell r="G7" t="str">
            <v>COSMETICS</v>
          </cell>
          <cell r="H7">
            <v>5</v>
          </cell>
          <cell r="I7">
            <v>31.4</v>
          </cell>
        </row>
        <row r="8">
          <cell r="F8" t="str">
            <v>BARIPADA</v>
          </cell>
          <cell r="G8" t="str">
            <v>MOUTH FRESHENER</v>
          </cell>
          <cell r="H8">
            <v>5</v>
          </cell>
          <cell r="I8">
            <v>34.200000000000003</v>
          </cell>
        </row>
        <row r="9">
          <cell r="F9" t="str">
            <v>CHHATRAPUR</v>
          </cell>
          <cell r="G9" t="str">
            <v>COSMETICS</v>
          </cell>
          <cell r="H9">
            <v>4</v>
          </cell>
          <cell r="I9">
            <v>41</v>
          </cell>
        </row>
        <row r="10">
          <cell r="F10" t="str">
            <v>BHADRAK</v>
          </cell>
          <cell r="G10" t="str">
            <v>AGARBATTI</v>
          </cell>
          <cell r="H10">
            <v>3</v>
          </cell>
          <cell r="I10">
            <v>44.6</v>
          </cell>
        </row>
        <row r="11">
          <cell r="F11" t="str">
            <v>JAGATSINGHPUR</v>
          </cell>
          <cell r="G11" t="str">
            <v>AGARBATTI</v>
          </cell>
          <cell r="H11">
            <v>6</v>
          </cell>
          <cell r="I11">
            <v>44.6</v>
          </cell>
        </row>
        <row r="12">
          <cell r="F12" t="str">
            <v>ITAMATI</v>
          </cell>
          <cell r="G12" t="str">
            <v>MOUTH FRESHENER</v>
          </cell>
          <cell r="H12">
            <v>12</v>
          </cell>
          <cell r="I12">
            <v>70</v>
          </cell>
        </row>
        <row r="13">
          <cell r="F13" t="str">
            <v>GOPA</v>
          </cell>
          <cell r="G13" t="str">
            <v>AGARBATTI</v>
          </cell>
          <cell r="H13">
            <v>18</v>
          </cell>
          <cell r="I13">
            <v>40.200000000000003</v>
          </cell>
        </row>
        <row r="14">
          <cell r="F14" t="str">
            <v>JARKA</v>
          </cell>
          <cell r="G14" t="str">
            <v>COSMETICS</v>
          </cell>
          <cell r="H14">
            <v>2</v>
          </cell>
          <cell r="I14">
            <v>31.4</v>
          </cell>
        </row>
        <row r="15">
          <cell r="F15" t="str">
            <v>BORIKINA</v>
          </cell>
          <cell r="G15" t="str">
            <v>AGARBATTI</v>
          </cell>
          <cell r="H15">
            <v>13</v>
          </cell>
          <cell r="I15">
            <v>60</v>
          </cell>
        </row>
        <row r="16">
          <cell r="F16" t="str">
            <v>KENDRAPARA</v>
          </cell>
          <cell r="G16" t="str">
            <v>COSMETICS</v>
          </cell>
          <cell r="H16">
            <v>13</v>
          </cell>
          <cell r="I16">
            <v>29.2</v>
          </cell>
        </row>
        <row r="17">
          <cell r="F17" t="str">
            <v>REMUNA</v>
          </cell>
          <cell r="G17" t="str">
            <v>MOUTH FRESHENER</v>
          </cell>
          <cell r="H17">
            <v>10</v>
          </cell>
          <cell r="I17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tabSelected="1" workbookViewId="0">
      <selection activeCell="Q5" sqref="Q5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23.42578125" style="1" bestFit="1" customWidth="1"/>
    <col min="7" max="7" width="11.5703125" style="1" bestFit="1" customWidth="1"/>
    <col min="8" max="8" width="5.42578125" style="1" bestFit="1" customWidth="1"/>
    <col min="9" max="10" width="5.5703125" style="1" bestFit="1" customWidth="1"/>
    <col min="11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6"/>
      <c r="I1" s="6" t="s">
        <v>0</v>
      </c>
      <c r="J1" s="6"/>
      <c r="K1" s="6"/>
      <c r="L1" s="6"/>
      <c r="M1" s="6"/>
    </row>
    <row r="2" spans="1:13" ht="90" customHeight="1">
      <c r="A2" s="14" t="s">
        <v>171</v>
      </c>
      <c r="B2" s="15"/>
      <c r="C2" s="15"/>
      <c r="D2" s="15"/>
      <c r="E2" s="15"/>
      <c r="F2" s="15"/>
      <c r="G2" s="15"/>
      <c r="H2" s="16"/>
      <c r="I2" s="6" t="s">
        <v>174</v>
      </c>
      <c r="J2" s="6"/>
      <c r="K2" s="6"/>
      <c r="L2" s="6"/>
      <c r="M2" s="6"/>
    </row>
    <row r="3" spans="1:13" s="13" customFormat="1" ht="17.25" customHeight="1">
      <c r="A3" s="12" t="s">
        <v>165</v>
      </c>
      <c r="B3" s="12" t="s">
        <v>1</v>
      </c>
      <c r="C3" s="12" t="s">
        <v>166</v>
      </c>
      <c r="D3" s="12" t="s">
        <v>167</v>
      </c>
      <c r="E3" s="12" t="s">
        <v>168</v>
      </c>
      <c r="F3" s="12" t="s">
        <v>169</v>
      </c>
      <c r="G3" s="12" t="s">
        <v>2</v>
      </c>
      <c r="H3" s="12" t="s">
        <v>3</v>
      </c>
      <c r="I3" s="12" t="s">
        <v>4</v>
      </c>
      <c r="J3" s="12" t="s">
        <v>172</v>
      </c>
      <c r="K3" s="12" t="s">
        <v>5</v>
      </c>
      <c r="L3" s="12" t="s">
        <v>6</v>
      </c>
      <c r="M3" s="12" t="s">
        <v>7</v>
      </c>
    </row>
    <row r="4" spans="1:13">
      <c r="A4" s="2">
        <v>1</v>
      </c>
      <c r="B4" s="4" t="s">
        <v>8</v>
      </c>
      <c r="C4" s="4" t="s">
        <v>114</v>
      </c>
      <c r="D4" s="4" t="s">
        <v>9</v>
      </c>
      <c r="E4" s="10" t="s">
        <v>170</v>
      </c>
      <c r="F4" s="2" t="s">
        <v>85</v>
      </c>
      <c r="G4" s="2" t="s">
        <v>10</v>
      </c>
      <c r="H4" s="2">
        <v>3</v>
      </c>
      <c r="I4" s="3">
        <f>VLOOKUP(F4,[1]Sheet1!$C$2:$E$104,3,FALSE)</f>
        <v>32.5</v>
      </c>
      <c r="J4" s="3">
        <f>H4*2</f>
        <v>6</v>
      </c>
      <c r="K4" s="3">
        <f>H4*5</f>
        <v>15</v>
      </c>
      <c r="L4" s="3">
        <v>25</v>
      </c>
      <c r="M4" s="5">
        <f>H4*I4+J4+K4+L4</f>
        <v>143.5</v>
      </c>
    </row>
    <row r="5" spans="1:13">
      <c r="A5" s="2">
        <v>2</v>
      </c>
      <c r="B5" s="4" t="s">
        <v>8</v>
      </c>
      <c r="C5" s="4" t="s">
        <v>115</v>
      </c>
      <c r="D5" s="4" t="s">
        <v>11</v>
      </c>
      <c r="E5" s="11" t="s">
        <v>170</v>
      </c>
      <c r="F5" s="2" t="s">
        <v>86</v>
      </c>
      <c r="G5" s="2" t="s">
        <v>12</v>
      </c>
      <c r="H5" s="2">
        <v>16</v>
      </c>
      <c r="I5" s="3">
        <f>VLOOKUP(F5,[1]Sheet1!$C$2:$D$104,2,FALSE)</f>
        <v>60</v>
      </c>
      <c r="J5" s="3">
        <f t="shared" ref="J5:J54" si="0">H5*2</f>
        <v>32</v>
      </c>
      <c r="K5" s="3">
        <f t="shared" ref="K5:K54" si="1">H5*5</f>
        <v>80</v>
      </c>
      <c r="L5" s="3">
        <v>25</v>
      </c>
      <c r="M5" s="3">
        <f t="shared" ref="M5:M54" si="2">H5*I5+J5+K5+L5</f>
        <v>1097</v>
      </c>
    </row>
    <row r="6" spans="1:13">
      <c r="A6" s="2">
        <v>3</v>
      </c>
      <c r="B6" s="4" t="s">
        <v>8</v>
      </c>
      <c r="C6" s="4" t="s">
        <v>116</v>
      </c>
      <c r="D6" s="4" t="s">
        <v>13</v>
      </c>
      <c r="E6" s="11" t="s">
        <v>170</v>
      </c>
      <c r="F6" s="2" t="s">
        <v>87</v>
      </c>
      <c r="G6" s="2" t="s">
        <v>12</v>
      </c>
      <c r="H6" s="2">
        <v>14</v>
      </c>
      <c r="I6" s="3">
        <v>60</v>
      </c>
      <c r="J6" s="3">
        <f t="shared" si="0"/>
        <v>28</v>
      </c>
      <c r="K6" s="3">
        <f t="shared" si="1"/>
        <v>70</v>
      </c>
      <c r="L6" s="3">
        <v>25</v>
      </c>
      <c r="M6" s="3">
        <f t="shared" si="2"/>
        <v>963</v>
      </c>
    </row>
    <row r="7" spans="1:13" ht="30">
      <c r="A7" s="2">
        <v>4</v>
      </c>
      <c r="B7" s="4" t="s">
        <v>8</v>
      </c>
      <c r="C7" s="4" t="s">
        <v>117</v>
      </c>
      <c r="D7" s="4" t="s">
        <v>14</v>
      </c>
      <c r="E7" s="11" t="s">
        <v>170</v>
      </c>
      <c r="F7" s="2" t="s">
        <v>88</v>
      </c>
      <c r="G7" s="2" t="s">
        <v>15</v>
      </c>
      <c r="H7" s="2">
        <v>22</v>
      </c>
      <c r="I7" s="3">
        <f>VLOOKUP(F7,[2]Invoice!$F$5:$I$17,4,FALSE)</f>
        <v>29.2</v>
      </c>
      <c r="J7" s="3">
        <f t="shared" si="0"/>
        <v>44</v>
      </c>
      <c r="K7" s="3">
        <f t="shared" si="1"/>
        <v>110</v>
      </c>
      <c r="L7" s="3">
        <v>25</v>
      </c>
      <c r="M7" s="3">
        <f t="shared" si="2"/>
        <v>821.4</v>
      </c>
    </row>
    <row r="8" spans="1:13">
      <c r="A8" s="2">
        <v>5</v>
      </c>
      <c r="B8" s="4" t="s">
        <v>8</v>
      </c>
      <c r="C8" s="4" t="s">
        <v>118</v>
      </c>
      <c r="D8" s="4" t="s">
        <v>16</v>
      </c>
      <c r="E8" s="11" t="s">
        <v>170</v>
      </c>
      <c r="F8" s="2" t="s">
        <v>89</v>
      </c>
      <c r="G8" s="2" t="s">
        <v>12</v>
      </c>
      <c r="H8" s="2">
        <v>14</v>
      </c>
      <c r="I8" s="3">
        <f>VLOOKUP(F8,[1]Sheet1!$C$2:$D$104,2,FALSE)</f>
        <v>40.200000000000003</v>
      </c>
      <c r="J8" s="3">
        <f t="shared" si="0"/>
        <v>28</v>
      </c>
      <c r="K8" s="3">
        <f t="shared" si="1"/>
        <v>70</v>
      </c>
      <c r="L8" s="3">
        <v>25</v>
      </c>
      <c r="M8" s="3">
        <f t="shared" si="2"/>
        <v>685.80000000000007</v>
      </c>
    </row>
    <row r="9" spans="1:13">
      <c r="A9" s="2">
        <v>6</v>
      </c>
      <c r="B9" s="4" t="s">
        <v>8</v>
      </c>
      <c r="C9" s="4" t="s">
        <v>119</v>
      </c>
      <c r="D9" s="4" t="s">
        <v>17</v>
      </c>
      <c r="E9" s="11" t="s">
        <v>170</v>
      </c>
      <c r="F9" s="2" t="s">
        <v>90</v>
      </c>
      <c r="G9" s="2" t="s">
        <v>18</v>
      </c>
      <c r="H9" s="2">
        <v>15</v>
      </c>
      <c r="I9" s="3">
        <v>39</v>
      </c>
      <c r="J9" s="3">
        <f t="shared" si="0"/>
        <v>30</v>
      </c>
      <c r="K9" s="3">
        <f t="shared" si="1"/>
        <v>75</v>
      </c>
      <c r="L9" s="3">
        <v>25</v>
      </c>
      <c r="M9" s="3">
        <f t="shared" si="2"/>
        <v>715</v>
      </c>
    </row>
    <row r="10" spans="1:13">
      <c r="A10" s="2">
        <v>7</v>
      </c>
      <c r="B10" s="4" t="s">
        <v>8</v>
      </c>
      <c r="C10" s="4" t="s">
        <v>120</v>
      </c>
      <c r="D10" s="4" t="s">
        <v>19</v>
      </c>
      <c r="E10" s="11" t="s">
        <v>170</v>
      </c>
      <c r="F10" s="2" t="s">
        <v>91</v>
      </c>
      <c r="G10" s="2" t="s">
        <v>10</v>
      </c>
      <c r="H10" s="2">
        <v>3</v>
      </c>
      <c r="I10" s="3">
        <f>VLOOKUP(F10,[1]Sheet1!$C$122:$D$215,2,FALSE)</f>
        <v>27</v>
      </c>
      <c r="J10" s="3">
        <f t="shared" si="0"/>
        <v>6</v>
      </c>
      <c r="K10" s="3">
        <f t="shared" si="1"/>
        <v>15</v>
      </c>
      <c r="L10" s="3">
        <v>25</v>
      </c>
      <c r="M10" s="3">
        <f t="shared" si="2"/>
        <v>127</v>
      </c>
    </row>
    <row r="11" spans="1:13">
      <c r="A11" s="2">
        <v>8</v>
      </c>
      <c r="B11" s="4" t="s">
        <v>8</v>
      </c>
      <c r="C11" s="4" t="s">
        <v>121</v>
      </c>
      <c r="D11" s="4" t="s">
        <v>20</v>
      </c>
      <c r="E11" s="11" t="s">
        <v>170</v>
      </c>
      <c r="F11" s="2" t="s">
        <v>92</v>
      </c>
      <c r="G11" s="2" t="s">
        <v>10</v>
      </c>
      <c r="H11" s="2">
        <v>6</v>
      </c>
      <c r="I11" s="3">
        <f>VLOOKUP(F11,[1]Sheet1!$C$2:$E$104,3,FALSE)</f>
        <v>31.4</v>
      </c>
      <c r="J11" s="3">
        <f t="shared" si="0"/>
        <v>12</v>
      </c>
      <c r="K11" s="3">
        <f t="shared" si="1"/>
        <v>30</v>
      </c>
      <c r="L11" s="3">
        <v>25</v>
      </c>
      <c r="M11" s="3">
        <f t="shared" si="2"/>
        <v>255.39999999999998</v>
      </c>
    </row>
    <row r="12" spans="1:13">
      <c r="A12" s="2">
        <v>9</v>
      </c>
      <c r="B12" s="4" t="s">
        <v>21</v>
      </c>
      <c r="C12" s="4" t="s">
        <v>122</v>
      </c>
      <c r="D12" s="4" t="s">
        <v>22</v>
      </c>
      <c r="E12" s="11" t="s">
        <v>170</v>
      </c>
      <c r="F12" s="2" t="s">
        <v>93</v>
      </c>
      <c r="G12" s="2" t="s">
        <v>10</v>
      </c>
      <c r="H12" s="2">
        <v>6</v>
      </c>
      <c r="I12" s="3">
        <v>31.4</v>
      </c>
      <c r="J12" s="3">
        <f t="shared" si="0"/>
        <v>12</v>
      </c>
      <c r="K12" s="3">
        <f t="shared" si="1"/>
        <v>30</v>
      </c>
      <c r="L12" s="3">
        <v>25</v>
      </c>
      <c r="M12" s="3">
        <f t="shared" si="2"/>
        <v>255.39999999999998</v>
      </c>
    </row>
    <row r="13" spans="1:13">
      <c r="A13" s="2">
        <v>10</v>
      </c>
      <c r="B13" s="4" t="s">
        <v>21</v>
      </c>
      <c r="C13" s="4" t="s">
        <v>123</v>
      </c>
      <c r="D13" s="4" t="s">
        <v>23</v>
      </c>
      <c r="E13" s="11" t="s">
        <v>170</v>
      </c>
      <c r="F13" s="2" t="s">
        <v>87</v>
      </c>
      <c r="G13" s="2" t="s">
        <v>10</v>
      </c>
      <c r="H13" s="2">
        <v>5</v>
      </c>
      <c r="I13" s="3">
        <f>VLOOKUP(F13,[1]Sheet1!$C$122:$D$215,2,FALSE)</f>
        <v>60</v>
      </c>
      <c r="J13" s="3">
        <f t="shared" si="0"/>
        <v>10</v>
      </c>
      <c r="K13" s="3">
        <f t="shared" si="1"/>
        <v>25</v>
      </c>
      <c r="L13" s="3">
        <v>25</v>
      </c>
      <c r="M13" s="3">
        <f t="shared" si="2"/>
        <v>360</v>
      </c>
    </row>
    <row r="14" spans="1:13">
      <c r="A14" s="2">
        <v>11</v>
      </c>
      <c r="B14" s="4" t="s">
        <v>21</v>
      </c>
      <c r="C14" s="4" t="s">
        <v>124</v>
      </c>
      <c r="D14" s="4" t="s">
        <v>24</v>
      </c>
      <c r="E14" s="11" t="s">
        <v>170</v>
      </c>
      <c r="F14" s="2" t="s">
        <v>94</v>
      </c>
      <c r="G14" s="2" t="s">
        <v>12</v>
      </c>
      <c r="H14" s="2">
        <v>10</v>
      </c>
      <c r="I14" s="3">
        <f>VLOOKUP(F14,[1]Sheet1!$C$2:$D$104,2,FALSE)</f>
        <v>80</v>
      </c>
      <c r="J14" s="3">
        <f t="shared" si="0"/>
        <v>20</v>
      </c>
      <c r="K14" s="3">
        <f t="shared" si="1"/>
        <v>50</v>
      </c>
      <c r="L14" s="3">
        <v>25</v>
      </c>
      <c r="M14" s="3">
        <f t="shared" si="2"/>
        <v>895</v>
      </c>
    </row>
    <row r="15" spans="1:13">
      <c r="A15" s="2">
        <v>12</v>
      </c>
      <c r="B15" s="4" t="s">
        <v>21</v>
      </c>
      <c r="C15" s="4" t="s">
        <v>125</v>
      </c>
      <c r="D15" s="4" t="s">
        <v>25</v>
      </c>
      <c r="E15" s="11" t="s">
        <v>170</v>
      </c>
      <c r="F15" s="2" t="s">
        <v>95</v>
      </c>
      <c r="G15" s="2" t="s">
        <v>12</v>
      </c>
      <c r="H15" s="2">
        <v>13</v>
      </c>
      <c r="I15" s="3">
        <f>VLOOKUP(F15,[1]Sheet1!$C$2:$D$104,2,FALSE)</f>
        <v>40.200000000000003</v>
      </c>
      <c r="J15" s="3">
        <f t="shared" si="0"/>
        <v>26</v>
      </c>
      <c r="K15" s="3">
        <f t="shared" si="1"/>
        <v>65</v>
      </c>
      <c r="L15" s="3">
        <v>25</v>
      </c>
      <c r="M15" s="3">
        <f t="shared" si="2"/>
        <v>638.6</v>
      </c>
    </row>
    <row r="16" spans="1:13">
      <c r="A16" s="2">
        <v>13</v>
      </c>
      <c r="B16" s="4" t="s">
        <v>26</v>
      </c>
      <c r="C16" s="4" t="s">
        <v>126</v>
      </c>
      <c r="D16" s="4" t="s">
        <v>27</v>
      </c>
      <c r="E16" s="11" t="s">
        <v>170</v>
      </c>
      <c r="F16" s="2" t="s">
        <v>92</v>
      </c>
      <c r="G16" s="2" t="s">
        <v>10</v>
      </c>
      <c r="H16" s="2">
        <v>6</v>
      </c>
      <c r="I16" s="3">
        <f>VLOOKUP(F16,[1]Sheet1!$C$2:$E$104,3,FALSE)</f>
        <v>31.4</v>
      </c>
      <c r="J16" s="3">
        <f t="shared" si="0"/>
        <v>12</v>
      </c>
      <c r="K16" s="3">
        <f t="shared" si="1"/>
        <v>30</v>
      </c>
      <c r="L16" s="3">
        <v>25</v>
      </c>
      <c r="M16" s="3">
        <f t="shared" si="2"/>
        <v>255.39999999999998</v>
      </c>
    </row>
    <row r="17" spans="1:13">
      <c r="A17" s="2">
        <v>14</v>
      </c>
      <c r="B17" s="4" t="s">
        <v>28</v>
      </c>
      <c r="C17" s="4" t="s">
        <v>127</v>
      </c>
      <c r="D17" s="4" t="s">
        <v>29</v>
      </c>
      <c r="E17" s="11" t="s">
        <v>170</v>
      </c>
      <c r="F17" s="2" t="s">
        <v>96</v>
      </c>
      <c r="G17" s="2" t="s">
        <v>12</v>
      </c>
      <c r="H17" s="2">
        <v>3</v>
      </c>
      <c r="I17" s="3">
        <v>45</v>
      </c>
      <c r="J17" s="3">
        <f t="shared" si="0"/>
        <v>6</v>
      </c>
      <c r="K17" s="3">
        <f t="shared" si="1"/>
        <v>15</v>
      </c>
      <c r="L17" s="3">
        <v>25</v>
      </c>
      <c r="M17" s="3">
        <f t="shared" si="2"/>
        <v>181</v>
      </c>
    </row>
    <row r="18" spans="1:13">
      <c r="A18" s="2">
        <v>15</v>
      </c>
      <c r="B18" s="4" t="s">
        <v>28</v>
      </c>
      <c r="C18" s="4" t="s">
        <v>128</v>
      </c>
      <c r="D18" s="4" t="s">
        <v>30</v>
      </c>
      <c r="E18" s="11" t="s">
        <v>170</v>
      </c>
      <c r="F18" s="2" t="s">
        <v>97</v>
      </c>
      <c r="G18" s="2" t="s">
        <v>12</v>
      </c>
      <c r="H18" s="2">
        <v>4</v>
      </c>
      <c r="I18" s="3">
        <v>31.4</v>
      </c>
      <c r="J18" s="3">
        <f t="shared" si="0"/>
        <v>8</v>
      </c>
      <c r="K18" s="3">
        <f t="shared" si="1"/>
        <v>20</v>
      </c>
      <c r="L18" s="3">
        <v>25</v>
      </c>
      <c r="M18" s="3">
        <f t="shared" si="2"/>
        <v>178.6</v>
      </c>
    </row>
    <row r="19" spans="1:13" ht="30">
      <c r="A19" s="2">
        <v>16</v>
      </c>
      <c r="B19" s="4" t="s">
        <v>31</v>
      </c>
      <c r="C19" s="4" t="s">
        <v>129</v>
      </c>
      <c r="D19" s="4" t="s">
        <v>32</v>
      </c>
      <c r="E19" s="11" t="s">
        <v>170</v>
      </c>
      <c r="F19" s="2" t="s">
        <v>89</v>
      </c>
      <c r="G19" s="2" t="s">
        <v>15</v>
      </c>
      <c r="H19" s="2">
        <v>18</v>
      </c>
      <c r="I19" s="3">
        <f>VLOOKUP(F19,[2]Invoice!$F$5:$I$17,4,FALSE)</f>
        <v>29.2</v>
      </c>
      <c r="J19" s="3">
        <f t="shared" si="0"/>
        <v>36</v>
      </c>
      <c r="K19" s="3">
        <f t="shared" si="1"/>
        <v>90</v>
      </c>
      <c r="L19" s="3">
        <v>25</v>
      </c>
      <c r="M19" s="3">
        <f t="shared" si="2"/>
        <v>676.6</v>
      </c>
    </row>
    <row r="20" spans="1:13">
      <c r="A20" s="2">
        <v>17</v>
      </c>
      <c r="B20" s="4" t="s">
        <v>33</v>
      </c>
      <c r="C20" s="4" t="s">
        <v>130</v>
      </c>
      <c r="D20" s="4" t="s">
        <v>34</v>
      </c>
      <c r="E20" s="11" t="s">
        <v>170</v>
      </c>
      <c r="F20" s="2" t="s">
        <v>98</v>
      </c>
      <c r="G20" s="2" t="s">
        <v>10</v>
      </c>
      <c r="H20" s="2">
        <v>8</v>
      </c>
      <c r="I20" s="3">
        <v>31.4</v>
      </c>
      <c r="J20" s="3">
        <f t="shared" si="0"/>
        <v>16</v>
      </c>
      <c r="K20" s="3">
        <f t="shared" si="1"/>
        <v>40</v>
      </c>
      <c r="L20" s="3">
        <v>25</v>
      </c>
      <c r="M20" s="3">
        <f t="shared" si="2"/>
        <v>332.2</v>
      </c>
    </row>
    <row r="21" spans="1:13">
      <c r="A21" s="2">
        <v>18</v>
      </c>
      <c r="B21" s="4" t="s">
        <v>35</v>
      </c>
      <c r="C21" s="4" t="s">
        <v>131</v>
      </c>
      <c r="D21" s="4" t="s">
        <v>36</v>
      </c>
      <c r="E21" s="11" t="s">
        <v>170</v>
      </c>
      <c r="F21" s="2" t="s">
        <v>93</v>
      </c>
      <c r="G21" s="2" t="s">
        <v>12</v>
      </c>
      <c r="H21" s="2">
        <v>4</v>
      </c>
      <c r="I21" s="3">
        <v>31.4</v>
      </c>
      <c r="J21" s="3">
        <f t="shared" si="0"/>
        <v>8</v>
      </c>
      <c r="K21" s="3">
        <f t="shared" si="1"/>
        <v>20</v>
      </c>
      <c r="L21" s="3">
        <v>25</v>
      </c>
      <c r="M21" s="3">
        <f t="shared" si="2"/>
        <v>178.6</v>
      </c>
    </row>
    <row r="22" spans="1:13" ht="30">
      <c r="A22" s="2">
        <v>19</v>
      </c>
      <c r="B22" s="4" t="s">
        <v>35</v>
      </c>
      <c r="C22" s="4" t="s">
        <v>132</v>
      </c>
      <c r="D22" s="4" t="s">
        <v>37</v>
      </c>
      <c r="E22" s="11" t="s">
        <v>170</v>
      </c>
      <c r="F22" s="2" t="s">
        <v>99</v>
      </c>
      <c r="G22" s="2" t="s">
        <v>15</v>
      </c>
      <c r="H22" s="2">
        <v>10</v>
      </c>
      <c r="I22" s="3">
        <f>VLOOKUP(F22,[2]Invoice!$F$5:$I$17,4,FALSE)</f>
        <v>50</v>
      </c>
      <c r="J22" s="3">
        <f t="shared" si="0"/>
        <v>20</v>
      </c>
      <c r="K22" s="3">
        <f t="shared" si="1"/>
        <v>50</v>
      </c>
      <c r="L22" s="3">
        <v>25</v>
      </c>
      <c r="M22" s="3">
        <f t="shared" si="2"/>
        <v>595</v>
      </c>
    </row>
    <row r="23" spans="1:13" ht="30">
      <c r="A23" s="2">
        <v>20</v>
      </c>
      <c r="B23" s="4" t="s">
        <v>35</v>
      </c>
      <c r="C23" s="4" t="s">
        <v>133</v>
      </c>
      <c r="D23" s="4" t="s">
        <v>38</v>
      </c>
      <c r="E23" s="11" t="s">
        <v>170</v>
      </c>
      <c r="F23" s="2" t="s">
        <v>100</v>
      </c>
      <c r="G23" s="2" t="s">
        <v>15</v>
      </c>
      <c r="H23" s="2">
        <v>6</v>
      </c>
      <c r="I23" s="3">
        <f>VLOOKUP(F23,[2]Invoice!$F$5:$I$17,4,FALSE)</f>
        <v>34.200000000000003</v>
      </c>
      <c r="J23" s="3">
        <f t="shared" si="0"/>
        <v>12</v>
      </c>
      <c r="K23" s="3">
        <f t="shared" si="1"/>
        <v>30</v>
      </c>
      <c r="L23" s="3">
        <v>25</v>
      </c>
      <c r="M23" s="3">
        <f t="shared" si="2"/>
        <v>272.20000000000005</v>
      </c>
    </row>
    <row r="24" spans="1:13">
      <c r="A24" s="2">
        <v>21</v>
      </c>
      <c r="B24" s="4" t="s">
        <v>35</v>
      </c>
      <c r="C24" s="4" t="s">
        <v>134</v>
      </c>
      <c r="D24" s="4" t="s">
        <v>39</v>
      </c>
      <c r="E24" s="11" t="s">
        <v>170</v>
      </c>
      <c r="F24" s="2" t="s">
        <v>94</v>
      </c>
      <c r="G24" s="2" t="s">
        <v>12</v>
      </c>
      <c r="H24" s="2">
        <v>13</v>
      </c>
      <c r="I24" s="3">
        <f>VLOOKUP(F24,[1]Sheet1!$C$2:$D$104,2,FALSE)</f>
        <v>80</v>
      </c>
      <c r="J24" s="3">
        <f t="shared" si="0"/>
        <v>26</v>
      </c>
      <c r="K24" s="3">
        <f t="shared" si="1"/>
        <v>65</v>
      </c>
      <c r="L24" s="3">
        <v>25</v>
      </c>
      <c r="M24" s="3">
        <f t="shared" si="2"/>
        <v>1156</v>
      </c>
    </row>
    <row r="25" spans="1:13">
      <c r="A25" s="2">
        <v>22</v>
      </c>
      <c r="B25" s="4" t="s">
        <v>40</v>
      </c>
      <c r="C25" s="4" t="s">
        <v>135</v>
      </c>
      <c r="D25" s="4" t="s">
        <v>41</v>
      </c>
      <c r="E25" s="11" t="s">
        <v>170</v>
      </c>
      <c r="F25" s="2" t="s">
        <v>89</v>
      </c>
      <c r="G25" s="2" t="s">
        <v>12</v>
      </c>
      <c r="H25" s="2">
        <v>13</v>
      </c>
      <c r="I25" s="3">
        <f>VLOOKUP(F25,[1]Sheet1!$C$2:$D$104,2,FALSE)</f>
        <v>40.200000000000003</v>
      </c>
      <c r="J25" s="3">
        <f t="shared" si="0"/>
        <v>26</v>
      </c>
      <c r="K25" s="3">
        <f t="shared" si="1"/>
        <v>65</v>
      </c>
      <c r="L25" s="3">
        <v>25</v>
      </c>
      <c r="M25" s="3">
        <f t="shared" si="2"/>
        <v>638.6</v>
      </c>
    </row>
    <row r="26" spans="1:13">
      <c r="A26" s="2">
        <v>23</v>
      </c>
      <c r="B26" s="4" t="s">
        <v>42</v>
      </c>
      <c r="C26" s="4" t="s">
        <v>136</v>
      </c>
      <c r="D26" s="4" t="s">
        <v>43</v>
      </c>
      <c r="E26" s="11" t="s">
        <v>170</v>
      </c>
      <c r="F26" s="2" t="s">
        <v>95</v>
      </c>
      <c r="G26" s="2" t="s">
        <v>12</v>
      </c>
      <c r="H26" s="2">
        <v>4</v>
      </c>
      <c r="I26" s="3">
        <f>VLOOKUP(F26,[1]Sheet1!$C$2:$D$104,2,FALSE)</f>
        <v>40.200000000000003</v>
      </c>
      <c r="J26" s="3">
        <f t="shared" si="0"/>
        <v>8</v>
      </c>
      <c r="K26" s="3">
        <f t="shared" si="1"/>
        <v>20</v>
      </c>
      <c r="L26" s="3">
        <v>25</v>
      </c>
      <c r="M26" s="3">
        <f t="shared" si="2"/>
        <v>213.8</v>
      </c>
    </row>
    <row r="27" spans="1:13">
      <c r="A27" s="2">
        <v>24</v>
      </c>
      <c r="B27" s="4" t="s">
        <v>42</v>
      </c>
      <c r="C27" s="4" t="s">
        <v>137</v>
      </c>
      <c r="D27" s="4" t="s">
        <v>44</v>
      </c>
      <c r="E27" s="11" t="s">
        <v>170</v>
      </c>
      <c r="F27" s="2" t="s">
        <v>101</v>
      </c>
      <c r="G27" s="2" t="s">
        <v>10</v>
      </c>
      <c r="H27" s="2">
        <v>5</v>
      </c>
      <c r="I27" s="3">
        <f>VLOOKUP(F27,[1]Sheet1!$C$2:$E$104,3,FALSE)</f>
        <v>71</v>
      </c>
      <c r="J27" s="3">
        <f t="shared" si="0"/>
        <v>10</v>
      </c>
      <c r="K27" s="3">
        <f t="shared" si="1"/>
        <v>25</v>
      </c>
      <c r="L27" s="3">
        <v>25</v>
      </c>
      <c r="M27" s="3">
        <f t="shared" si="2"/>
        <v>415</v>
      </c>
    </row>
    <row r="28" spans="1:13">
      <c r="A28" s="2">
        <v>25</v>
      </c>
      <c r="B28" s="4" t="s">
        <v>45</v>
      </c>
      <c r="C28" s="4" t="s">
        <v>138</v>
      </c>
      <c r="D28" s="4" t="s">
        <v>46</v>
      </c>
      <c r="E28" s="11" t="s">
        <v>170</v>
      </c>
      <c r="F28" s="2" t="s">
        <v>92</v>
      </c>
      <c r="G28" s="2" t="s">
        <v>10</v>
      </c>
      <c r="H28" s="2">
        <v>14</v>
      </c>
      <c r="I28" s="3">
        <f>VLOOKUP(F28,[1]Sheet1!$C$2:$E$104,3,FALSE)</f>
        <v>31.4</v>
      </c>
      <c r="J28" s="3">
        <f t="shared" si="0"/>
        <v>28</v>
      </c>
      <c r="K28" s="3">
        <f t="shared" si="1"/>
        <v>70</v>
      </c>
      <c r="L28" s="3">
        <v>25</v>
      </c>
      <c r="M28" s="3">
        <f t="shared" si="2"/>
        <v>562.59999999999991</v>
      </c>
    </row>
    <row r="29" spans="1:13">
      <c r="A29" s="2">
        <v>26</v>
      </c>
      <c r="B29" s="4" t="s">
        <v>45</v>
      </c>
      <c r="C29" s="4" t="s">
        <v>139</v>
      </c>
      <c r="D29" s="4" t="s">
        <v>47</v>
      </c>
      <c r="E29" s="11" t="s">
        <v>170</v>
      </c>
      <c r="F29" s="2" t="s">
        <v>102</v>
      </c>
      <c r="G29" s="2" t="s">
        <v>10</v>
      </c>
      <c r="H29" s="2">
        <v>3</v>
      </c>
      <c r="I29" s="3">
        <f>VLOOKUP(F29,[1]Sheet1!$C$2:$E$104,3,FALSE)</f>
        <v>38</v>
      </c>
      <c r="J29" s="3">
        <f t="shared" si="0"/>
        <v>6</v>
      </c>
      <c r="K29" s="3">
        <f t="shared" si="1"/>
        <v>15</v>
      </c>
      <c r="L29" s="3">
        <v>25</v>
      </c>
      <c r="M29" s="3">
        <f t="shared" si="2"/>
        <v>160</v>
      </c>
    </row>
    <row r="30" spans="1:13">
      <c r="A30" s="2">
        <v>27</v>
      </c>
      <c r="B30" s="4" t="s">
        <v>45</v>
      </c>
      <c r="C30" s="4" t="s">
        <v>140</v>
      </c>
      <c r="D30" s="4" t="s">
        <v>48</v>
      </c>
      <c r="E30" s="11" t="s">
        <v>170</v>
      </c>
      <c r="F30" s="2" t="s">
        <v>103</v>
      </c>
      <c r="G30" s="2" t="s">
        <v>12</v>
      </c>
      <c r="H30" s="2">
        <v>4</v>
      </c>
      <c r="I30" s="3">
        <f>VLOOKUP(F30,[1]Sheet1!$C$2:$D$104,2,FALSE)</f>
        <v>44.6</v>
      </c>
      <c r="J30" s="3">
        <f t="shared" si="0"/>
        <v>8</v>
      </c>
      <c r="K30" s="3">
        <f t="shared" si="1"/>
        <v>20</v>
      </c>
      <c r="L30" s="3">
        <v>25</v>
      </c>
      <c r="M30" s="3">
        <f t="shared" si="2"/>
        <v>231.4</v>
      </c>
    </row>
    <row r="31" spans="1:13">
      <c r="A31" s="2">
        <v>28</v>
      </c>
      <c r="B31" s="4" t="s">
        <v>49</v>
      </c>
      <c r="C31" s="4" t="s">
        <v>141</v>
      </c>
      <c r="D31" s="4" t="s">
        <v>50</v>
      </c>
      <c r="E31" s="11" t="s">
        <v>170</v>
      </c>
      <c r="F31" s="2" t="s">
        <v>102</v>
      </c>
      <c r="G31" s="2" t="s">
        <v>10</v>
      </c>
      <c r="H31" s="2">
        <v>16</v>
      </c>
      <c r="I31" s="3">
        <f>VLOOKUP(F31,[1]Sheet1!$C$2:$E$104,3,FALSE)</f>
        <v>38</v>
      </c>
      <c r="J31" s="3">
        <f t="shared" si="0"/>
        <v>32</v>
      </c>
      <c r="K31" s="3">
        <f t="shared" si="1"/>
        <v>80</v>
      </c>
      <c r="L31" s="3">
        <v>25</v>
      </c>
      <c r="M31" s="3">
        <f t="shared" si="2"/>
        <v>745</v>
      </c>
    </row>
    <row r="32" spans="1:13">
      <c r="A32" s="2">
        <v>29</v>
      </c>
      <c r="B32" s="4" t="s">
        <v>49</v>
      </c>
      <c r="C32" s="4" t="s">
        <v>142</v>
      </c>
      <c r="D32" s="4" t="s">
        <v>51</v>
      </c>
      <c r="E32" s="11" t="s">
        <v>170</v>
      </c>
      <c r="F32" s="2" t="s">
        <v>87</v>
      </c>
      <c r="G32" s="2" t="s">
        <v>12</v>
      </c>
      <c r="H32" s="2">
        <v>15</v>
      </c>
      <c r="I32" s="3">
        <v>60</v>
      </c>
      <c r="J32" s="3">
        <f t="shared" si="0"/>
        <v>30</v>
      </c>
      <c r="K32" s="3">
        <f t="shared" si="1"/>
        <v>75</v>
      </c>
      <c r="L32" s="3">
        <v>25</v>
      </c>
      <c r="M32" s="3">
        <f t="shared" si="2"/>
        <v>1030</v>
      </c>
    </row>
    <row r="33" spans="1:13">
      <c r="A33" s="2">
        <v>30</v>
      </c>
      <c r="B33" s="4" t="s">
        <v>52</v>
      </c>
      <c r="C33" s="4" t="s">
        <v>143</v>
      </c>
      <c r="D33" s="4" t="s">
        <v>53</v>
      </c>
      <c r="E33" s="11" t="s">
        <v>170</v>
      </c>
      <c r="F33" s="2" t="s">
        <v>104</v>
      </c>
      <c r="G33" s="2" t="s">
        <v>10</v>
      </c>
      <c r="H33" s="2">
        <v>3</v>
      </c>
      <c r="I33" s="3">
        <f>VLOOKUP(F33,[1]Sheet1!$C$2:$E$104,3,FALSE)</f>
        <v>34.700000000000003</v>
      </c>
      <c r="J33" s="3">
        <f t="shared" si="0"/>
        <v>6</v>
      </c>
      <c r="K33" s="3">
        <f t="shared" si="1"/>
        <v>15</v>
      </c>
      <c r="L33" s="3">
        <v>25</v>
      </c>
      <c r="M33" s="3">
        <f t="shared" si="2"/>
        <v>150.10000000000002</v>
      </c>
    </row>
    <row r="34" spans="1:13">
      <c r="A34" s="2">
        <v>31</v>
      </c>
      <c r="B34" s="4" t="s">
        <v>52</v>
      </c>
      <c r="C34" s="4" t="s">
        <v>144</v>
      </c>
      <c r="D34" s="4" t="s">
        <v>54</v>
      </c>
      <c r="E34" s="11" t="s">
        <v>170</v>
      </c>
      <c r="F34" s="2" t="s">
        <v>86</v>
      </c>
      <c r="G34" s="2" t="s">
        <v>12</v>
      </c>
      <c r="H34" s="2">
        <v>12</v>
      </c>
      <c r="I34" s="3">
        <f>VLOOKUP(F34,[1]Sheet1!$C$2:$D$104,2,FALSE)</f>
        <v>60</v>
      </c>
      <c r="J34" s="3">
        <f t="shared" si="0"/>
        <v>24</v>
      </c>
      <c r="K34" s="3">
        <f t="shared" si="1"/>
        <v>60</v>
      </c>
      <c r="L34" s="3">
        <v>25</v>
      </c>
      <c r="M34" s="3">
        <f t="shared" si="2"/>
        <v>829</v>
      </c>
    </row>
    <row r="35" spans="1:13">
      <c r="A35" s="2">
        <v>32</v>
      </c>
      <c r="B35" s="4" t="s">
        <v>52</v>
      </c>
      <c r="C35" s="4" t="s">
        <v>145</v>
      </c>
      <c r="D35" s="4" t="s">
        <v>55</v>
      </c>
      <c r="E35" s="11" t="s">
        <v>170</v>
      </c>
      <c r="F35" s="2" t="s">
        <v>94</v>
      </c>
      <c r="G35" s="2" t="s">
        <v>12</v>
      </c>
      <c r="H35" s="2">
        <v>15</v>
      </c>
      <c r="I35" s="3">
        <f>VLOOKUP(F35,[1]Sheet1!$C$2:$D$104,2,FALSE)</f>
        <v>80</v>
      </c>
      <c r="J35" s="3">
        <f t="shared" si="0"/>
        <v>30</v>
      </c>
      <c r="K35" s="3">
        <f t="shared" si="1"/>
        <v>75</v>
      </c>
      <c r="L35" s="3">
        <v>25</v>
      </c>
      <c r="M35" s="3">
        <f t="shared" si="2"/>
        <v>1330</v>
      </c>
    </row>
    <row r="36" spans="1:13">
      <c r="A36" s="2">
        <v>33</v>
      </c>
      <c r="B36" s="4" t="s">
        <v>52</v>
      </c>
      <c r="C36" s="4" t="s">
        <v>146</v>
      </c>
      <c r="D36" s="4" t="s">
        <v>56</v>
      </c>
      <c r="E36" s="11" t="s">
        <v>170</v>
      </c>
      <c r="F36" s="2" t="s">
        <v>89</v>
      </c>
      <c r="G36" s="2" t="s">
        <v>12</v>
      </c>
      <c r="H36" s="2">
        <v>12</v>
      </c>
      <c r="I36" s="3">
        <f>VLOOKUP(F36,[1]Sheet1!$C$2:$D$104,2,FALSE)</f>
        <v>40.200000000000003</v>
      </c>
      <c r="J36" s="3">
        <f t="shared" si="0"/>
        <v>24</v>
      </c>
      <c r="K36" s="3">
        <f t="shared" si="1"/>
        <v>60</v>
      </c>
      <c r="L36" s="3">
        <v>25</v>
      </c>
      <c r="M36" s="3">
        <f t="shared" si="2"/>
        <v>591.40000000000009</v>
      </c>
    </row>
    <row r="37" spans="1:13">
      <c r="A37" s="2">
        <v>34</v>
      </c>
      <c r="B37" s="4" t="s">
        <v>52</v>
      </c>
      <c r="C37" s="4" t="s">
        <v>147</v>
      </c>
      <c r="D37" s="4" t="s">
        <v>57</v>
      </c>
      <c r="E37" s="11" t="s">
        <v>170</v>
      </c>
      <c r="F37" s="2" t="s">
        <v>97</v>
      </c>
      <c r="G37" s="2" t="s">
        <v>12</v>
      </c>
      <c r="H37" s="2">
        <v>4</v>
      </c>
      <c r="I37" s="3">
        <v>31.4</v>
      </c>
      <c r="J37" s="3">
        <f t="shared" si="0"/>
        <v>8</v>
      </c>
      <c r="K37" s="3">
        <f t="shared" si="1"/>
        <v>20</v>
      </c>
      <c r="L37" s="3">
        <v>25</v>
      </c>
      <c r="M37" s="3">
        <f t="shared" si="2"/>
        <v>178.6</v>
      </c>
    </row>
    <row r="38" spans="1:13">
      <c r="A38" s="2">
        <v>35</v>
      </c>
      <c r="B38" s="4" t="s">
        <v>58</v>
      </c>
      <c r="C38" s="4" t="s">
        <v>148</v>
      </c>
      <c r="D38" s="4" t="s">
        <v>59</v>
      </c>
      <c r="E38" s="11" t="s">
        <v>170</v>
      </c>
      <c r="F38" s="2" t="s">
        <v>94</v>
      </c>
      <c r="G38" s="2" t="s">
        <v>10</v>
      </c>
      <c r="H38" s="2">
        <v>9</v>
      </c>
      <c r="I38" s="3">
        <f>VLOOKUP(F38,[1]Sheet1!$C$2:$E$104,3,FALSE)</f>
        <v>29.2</v>
      </c>
      <c r="J38" s="3">
        <f t="shared" si="0"/>
        <v>18</v>
      </c>
      <c r="K38" s="3">
        <f t="shared" si="1"/>
        <v>45</v>
      </c>
      <c r="L38" s="3">
        <v>25</v>
      </c>
      <c r="M38" s="3">
        <f t="shared" si="2"/>
        <v>350.8</v>
      </c>
    </row>
    <row r="39" spans="1:13">
      <c r="A39" s="2">
        <v>36</v>
      </c>
      <c r="B39" s="4" t="s">
        <v>58</v>
      </c>
      <c r="C39" s="4" t="s">
        <v>149</v>
      </c>
      <c r="D39" s="4" t="s">
        <v>60</v>
      </c>
      <c r="E39" s="11" t="s">
        <v>170</v>
      </c>
      <c r="F39" s="2" t="s">
        <v>105</v>
      </c>
      <c r="G39" s="2" t="s">
        <v>10</v>
      </c>
      <c r="H39" s="2">
        <v>2</v>
      </c>
      <c r="I39" s="3">
        <f>VLOOKUP(F39,[1]Sheet1!$C$2:$E$104,3,FALSE)</f>
        <v>40.200000000000003</v>
      </c>
      <c r="J39" s="3">
        <f t="shared" si="0"/>
        <v>4</v>
      </c>
      <c r="K39" s="3">
        <f t="shared" si="1"/>
        <v>10</v>
      </c>
      <c r="L39" s="3">
        <v>25</v>
      </c>
      <c r="M39" s="3">
        <f t="shared" si="2"/>
        <v>119.4</v>
      </c>
    </row>
    <row r="40" spans="1:13">
      <c r="A40" s="2">
        <v>37</v>
      </c>
      <c r="B40" s="4" t="s">
        <v>61</v>
      </c>
      <c r="C40" s="4" t="s">
        <v>150</v>
      </c>
      <c r="D40" s="4" t="s">
        <v>62</v>
      </c>
      <c r="E40" s="11" t="s">
        <v>170</v>
      </c>
      <c r="F40" s="2" t="s">
        <v>106</v>
      </c>
      <c r="G40" s="2" t="s">
        <v>10</v>
      </c>
      <c r="H40" s="2">
        <v>2</v>
      </c>
      <c r="I40" s="3">
        <v>40</v>
      </c>
      <c r="J40" s="3">
        <f t="shared" si="0"/>
        <v>4</v>
      </c>
      <c r="K40" s="3">
        <f t="shared" si="1"/>
        <v>10</v>
      </c>
      <c r="L40" s="3">
        <v>25</v>
      </c>
      <c r="M40" s="3">
        <f t="shared" si="2"/>
        <v>119</v>
      </c>
    </row>
    <row r="41" spans="1:13">
      <c r="A41" s="2">
        <v>38</v>
      </c>
      <c r="B41" s="4" t="s">
        <v>61</v>
      </c>
      <c r="C41" s="4" t="s">
        <v>151</v>
      </c>
      <c r="D41" s="4" t="s">
        <v>63</v>
      </c>
      <c r="E41" s="11" t="s">
        <v>170</v>
      </c>
      <c r="F41" s="2" t="s">
        <v>107</v>
      </c>
      <c r="G41" s="2" t="s">
        <v>10</v>
      </c>
      <c r="H41" s="2">
        <v>1</v>
      </c>
      <c r="I41" s="3">
        <f>VLOOKUP(F41,[1]Sheet1!$C$2:$E$104,3,FALSE)</f>
        <v>19.600000000000001</v>
      </c>
      <c r="J41" s="3">
        <f t="shared" si="0"/>
        <v>2</v>
      </c>
      <c r="K41" s="3">
        <f t="shared" si="1"/>
        <v>5</v>
      </c>
      <c r="L41" s="3">
        <v>25</v>
      </c>
      <c r="M41" s="3">
        <f t="shared" si="2"/>
        <v>51.6</v>
      </c>
    </row>
    <row r="42" spans="1:13">
      <c r="A42" s="2">
        <v>39</v>
      </c>
      <c r="B42" s="4" t="s">
        <v>64</v>
      </c>
      <c r="C42" s="4" t="s">
        <v>152</v>
      </c>
      <c r="D42" s="4" t="s">
        <v>65</v>
      </c>
      <c r="E42" s="11" t="s">
        <v>170</v>
      </c>
      <c r="F42" s="2" t="s">
        <v>108</v>
      </c>
      <c r="G42" s="2" t="s">
        <v>10</v>
      </c>
      <c r="H42" s="2">
        <v>10</v>
      </c>
      <c r="I42" s="3">
        <v>45</v>
      </c>
      <c r="J42" s="3">
        <f t="shared" si="0"/>
        <v>20</v>
      </c>
      <c r="K42" s="3">
        <f t="shared" si="1"/>
        <v>50</v>
      </c>
      <c r="L42" s="3">
        <v>25</v>
      </c>
      <c r="M42" s="3">
        <f t="shared" si="2"/>
        <v>545</v>
      </c>
    </row>
    <row r="43" spans="1:13">
      <c r="A43" s="2">
        <v>40</v>
      </c>
      <c r="B43" s="4" t="s">
        <v>66</v>
      </c>
      <c r="C43" s="4" t="s">
        <v>153</v>
      </c>
      <c r="D43" s="4" t="s">
        <v>67</v>
      </c>
      <c r="E43" s="11" t="s">
        <v>170</v>
      </c>
      <c r="F43" s="2" t="s">
        <v>109</v>
      </c>
      <c r="G43" s="2" t="s">
        <v>10</v>
      </c>
      <c r="H43" s="2">
        <v>3</v>
      </c>
      <c r="I43" s="3">
        <v>50</v>
      </c>
      <c r="J43" s="3">
        <f t="shared" si="0"/>
        <v>6</v>
      </c>
      <c r="K43" s="3">
        <f t="shared" si="1"/>
        <v>15</v>
      </c>
      <c r="L43" s="3">
        <v>25</v>
      </c>
      <c r="M43" s="3">
        <f t="shared" si="2"/>
        <v>196</v>
      </c>
    </row>
    <row r="44" spans="1:13">
      <c r="A44" s="2">
        <v>41</v>
      </c>
      <c r="B44" s="4" t="s">
        <v>66</v>
      </c>
      <c r="C44" s="4" t="s">
        <v>154</v>
      </c>
      <c r="D44" s="4" t="s">
        <v>68</v>
      </c>
      <c r="E44" s="11" t="s">
        <v>170</v>
      </c>
      <c r="F44" s="2" t="s">
        <v>87</v>
      </c>
      <c r="G44" s="2" t="s">
        <v>10</v>
      </c>
      <c r="H44" s="2">
        <v>4</v>
      </c>
      <c r="I44" s="3">
        <f>VLOOKUP(F44,[1]Sheet1!$C$122:$D$215,2,FALSE)</f>
        <v>60</v>
      </c>
      <c r="J44" s="3">
        <f t="shared" si="0"/>
        <v>8</v>
      </c>
      <c r="K44" s="3">
        <f t="shared" si="1"/>
        <v>20</v>
      </c>
      <c r="L44" s="3">
        <v>25</v>
      </c>
      <c r="M44" s="3">
        <f t="shared" si="2"/>
        <v>293</v>
      </c>
    </row>
    <row r="45" spans="1:13">
      <c r="A45" s="2">
        <v>42</v>
      </c>
      <c r="B45" s="4" t="s">
        <v>69</v>
      </c>
      <c r="C45" s="4" t="s">
        <v>155</v>
      </c>
      <c r="D45" s="4" t="s">
        <v>70</v>
      </c>
      <c r="E45" s="11" t="s">
        <v>170</v>
      </c>
      <c r="F45" s="2" t="s">
        <v>89</v>
      </c>
      <c r="G45" s="2" t="s">
        <v>10</v>
      </c>
      <c r="H45" s="2">
        <v>3</v>
      </c>
      <c r="I45" s="3">
        <f>VLOOKUP(F45,[1]Sheet1!$C$2:$E$104,3,FALSE)</f>
        <v>29.2</v>
      </c>
      <c r="J45" s="3">
        <f t="shared" si="0"/>
        <v>6</v>
      </c>
      <c r="K45" s="3">
        <f t="shared" si="1"/>
        <v>15</v>
      </c>
      <c r="L45" s="3">
        <v>25</v>
      </c>
      <c r="M45" s="3">
        <f t="shared" si="2"/>
        <v>133.6</v>
      </c>
    </row>
    <row r="46" spans="1:13">
      <c r="A46" s="2">
        <v>43</v>
      </c>
      <c r="B46" s="4" t="s">
        <v>69</v>
      </c>
      <c r="C46" s="4" t="s">
        <v>156</v>
      </c>
      <c r="D46" s="4" t="s">
        <v>71</v>
      </c>
      <c r="E46" s="11" t="s">
        <v>170</v>
      </c>
      <c r="F46" s="2" t="s">
        <v>93</v>
      </c>
      <c r="G46" s="2" t="s">
        <v>10</v>
      </c>
      <c r="H46" s="2">
        <v>3</v>
      </c>
      <c r="I46" s="3">
        <v>31.4</v>
      </c>
      <c r="J46" s="3">
        <f t="shared" si="0"/>
        <v>6</v>
      </c>
      <c r="K46" s="3">
        <f t="shared" si="1"/>
        <v>15</v>
      </c>
      <c r="L46" s="3">
        <v>25</v>
      </c>
      <c r="M46" s="3">
        <f t="shared" si="2"/>
        <v>140.19999999999999</v>
      </c>
    </row>
    <row r="47" spans="1:13">
      <c r="A47" s="2">
        <v>44</v>
      </c>
      <c r="B47" s="4" t="s">
        <v>72</v>
      </c>
      <c r="C47" s="4" t="s">
        <v>157</v>
      </c>
      <c r="D47" s="4" t="s">
        <v>73</v>
      </c>
      <c r="E47" s="11" t="s">
        <v>170</v>
      </c>
      <c r="F47" s="2" t="s">
        <v>89</v>
      </c>
      <c r="G47" s="2" t="s">
        <v>12</v>
      </c>
      <c r="H47" s="2">
        <v>12</v>
      </c>
      <c r="I47" s="3">
        <f>VLOOKUP(F47,[1]Sheet1!$C$2:$D$104,2,FALSE)</f>
        <v>40.200000000000003</v>
      </c>
      <c r="J47" s="3">
        <f t="shared" si="0"/>
        <v>24</v>
      </c>
      <c r="K47" s="3">
        <f t="shared" si="1"/>
        <v>60</v>
      </c>
      <c r="L47" s="3">
        <v>25</v>
      </c>
      <c r="M47" s="3">
        <f t="shared" si="2"/>
        <v>591.40000000000009</v>
      </c>
    </row>
    <row r="48" spans="1:13">
      <c r="A48" s="2">
        <v>45</v>
      </c>
      <c r="B48" s="4" t="s">
        <v>72</v>
      </c>
      <c r="C48" s="4" t="s">
        <v>158</v>
      </c>
      <c r="D48" s="4" t="s">
        <v>74</v>
      </c>
      <c r="E48" s="11" t="s">
        <v>170</v>
      </c>
      <c r="F48" s="2" t="s">
        <v>110</v>
      </c>
      <c r="G48" s="2" t="s">
        <v>10</v>
      </c>
      <c r="H48" s="2">
        <v>1</v>
      </c>
      <c r="I48" s="3">
        <f>VLOOKUP(F48,[1]Sheet1!$C$2:$E$104,3,FALSE)</f>
        <v>54.5</v>
      </c>
      <c r="J48" s="3">
        <f t="shared" si="0"/>
        <v>2</v>
      </c>
      <c r="K48" s="3">
        <f t="shared" si="1"/>
        <v>5</v>
      </c>
      <c r="L48" s="3">
        <v>25</v>
      </c>
      <c r="M48" s="3">
        <f t="shared" si="2"/>
        <v>86.5</v>
      </c>
    </row>
    <row r="49" spans="1:13">
      <c r="A49" s="2">
        <v>46</v>
      </c>
      <c r="B49" s="4" t="s">
        <v>75</v>
      </c>
      <c r="C49" s="4" t="s">
        <v>159</v>
      </c>
      <c r="D49" s="4" t="s">
        <v>76</v>
      </c>
      <c r="E49" s="11" t="s">
        <v>170</v>
      </c>
      <c r="F49" s="2" t="s">
        <v>111</v>
      </c>
      <c r="G49" s="2" t="s">
        <v>10</v>
      </c>
      <c r="H49" s="2">
        <v>4</v>
      </c>
      <c r="I49" s="3">
        <v>40</v>
      </c>
      <c r="J49" s="3">
        <f t="shared" si="0"/>
        <v>8</v>
      </c>
      <c r="K49" s="3">
        <f t="shared" si="1"/>
        <v>20</v>
      </c>
      <c r="L49" s="3">
        <v>25</v>
      </c>
      <c r="M49" s="3">
        <f t="shared" si="2"/>
        <v>213</v>
      </c>
    </row>
    <row r="50" spans="1:13">
      <c r="A50" s="2">
        <v>47</v>
      </c>
      <c r="B50" s="4" t="s">
        <v>75</v>
      </c>
      <c r="C50" s="4" t="s">
        <v>160</v>
      </c>
      <c r="D50" s="4" t="s">
        <v>77</v>
      </c>
      <c r="E50" s="11" t="s">
        <v>170</v>
      </c>
      <c r="F50" s="2" t="s">
        <v>112</v>
      </c>
      <c r="G50" s="2" t="s">
        <v>12</v>
      </c>
      <c r="H50" s="2">
        <v>9</v>
      </c>
      <c r="I50" s="3">
        <f>VLOOKUP(F50,[1]Sheet1!$C$2:$D$104,2,FALSE)</f>
        <v>44.6</v>
      </c>
      <c r="J50" s="3">
        <f t="shared" si="0"/>
        <v>18</v>
      </c>
      <c r="K50" s="3">
        <f t="shared" si="1"/>
        <v>45</v>
      </c>
      <c r="L50" s="3">
        <v>25</v>
      </c>
      <c r="M50" s="3">
        <f t="shared" si="2"/>
        <v>489.40000000000003</v>
      </c>
    </row>
    <row r="51" spans="1:13" ht="30">
      <c r="A51" s="2">
        <v>48</v>
      </c>
      <c r="B51" s="4" t="s">
        <v>75</v>
      </c>
      <c r="C51" s="4" t="s">
        <v>161</v>
      </c>
      <c r="D51" s="4" t="s">
        <v>78</v>
      </c>
      <c r="E51" s="11" t="s">
        <v>170</v>
      </c>
      <c r="F51" s="2" t="s">
        <v>88</v>
      </c>
      <c r="G51" s="2" t="s">
        <v>15</v>
      </c>
      <c r="H51" s="2">
        <v>22</v>
      </c>
      <c r="I51" s="3">
        <f>VLOOKUP(F51,[2]Invoice!$F$5:$I$17,4,FALSE)</f>
        <v>29.2</v>
      </c>
      <c r="J51" s="3">
        <f t="shared" si="0"/>
        <v>44</v>
      </c>
      <c r="K51" s="3">
        <f t="shared" si="1"/>
        <v>110</v>
      </c>
      <c r="L51" s="3">
        <v>25</v>
      </c>
      <c r="M51" s="3">
        <f t="shared" si="2"/>
        <v>821.4</v>
      </c>
    </row>
    <row r="52" spans="1:13" ht="30">
      <c r="A52" s="2">
        <v>49</v>
      </c>
      <c r="B52" s="4" t="s">
        <v>75</v>
      </c>
      <c r="C52" s="4" t="s">
        <v>162</v>
      </c>
      <c r="D52" s="4" t="s">
        <v>79</v>
      </c>
      <c r="E52" s="11" t="s">
        <v>170</v>
      </c>
      <c r="F52" s="2" t="s">
        <v>113</v>
      </c>
      <c r="G52" s="2" t="s">
        <v>15</v>
      </c>
      <c r="H52" s="2">
        <v>15</v>
      </c>
      <c r="I52" s="3">
        <f>VLOOKUP(F52,[2]Invoice!$F$5:$I$17,4,FALSE)</f>
        <v>70</v>
      </c>
      <c r="J52" s="3">
        <f t="shared" si="0"/>
        <v>30</v>
      </c>
      <c r="K52" s="3">
        <f t="shared" si="1"/>
        <v>75</v>
      </c>
      <c r="L52" s="3">
        <v>25</v>
      </c>
      <c r="M52" s="3">
        <f t="shared" si="2"/>
        <v>1180</v>
      </c>
    </row>
    <row r="53" spans="1:13" ht="30">
      <c r="A53" s="2">
        <v>50</v>
      </c>
      <c r="B53" s="4" t="s">
        <v>75</v>
      </c>
      <c r="C53" s="4" t="s">
        <v>163</v>
      </c>
      <c r="D53" s="4" t="s">
        <v>80</v>
      </c>
      <c r="E53" s="11" t="s">
        <v>170</v>
      </c>
      <c r="F53" s="2" t="s">
        <v>89</v>
      </c>
      <c r="G53" s="2" t="s">
        <v>15</v>
      </c>
      <c r="H53" s="2">
        <v>18</v>
      </c>
      <c r="I53" s="3">
        <f>VLOOKUP(F53,[2]Invoice!$F$5:$I$17,4,FALSE)</f>
        <v>29.2</v>
      </c>
      <c r="J53" s="3">
        <f t="shared" si="0"/>
        <v>36</v>
      </c>
      <c r="K53" s="3">
        <f t="shared" si="1"/>
        <v>90</v>
      </c>
      <c r="L53" s="3">
        <v>25</v>
      </c>
      <c r="M53" s="3">
        <f t="shared" si="2"/>
        <v>676.6</v>
      </c>
    </row>
    <row r="54" spans="1:13">
      <c r="A54" s="4">
        <v>51</v>
      </c>
      <c r="B54" s="4" t="s">
        <v>75</v>
      </c>
      <c r="C54" s="4" t="s">
        <v>164</v>
      </c>
      <c r="D54" s="4" t="s">
        <v>81</v>
      </c>
      <c r="E54" s="11" t="s">
        <v>170</v>
      </c>
      <c r="F54" s="2" t="s">
        <v>93</v>
      </c>
      <c r="G54" s="2" t="s">
        <v>12</v>
      </c>
      <c r="H54" s="2">
        <v>4</v>
      </c>
      <c r="I54" s="3">
        <v>31.4</v>
      </c>
      <c r="J54" s="3">
        <f t="shared" si="0"/>
        <v>8</v>
      </c>
      <c r="K54" s="3">
        <f t="shared" si="1"/>
        <v>20</v>
      </c>
      <c r="L54" s="3">
        <v>25</v>
      </c>
      <c r="M54" s="3">
        <f t="shared" si="2"/>
        <v>178.6</v>
      </c>
    </row>
    <row r="55" spans="1:13">
      <c r="A55" s="17" t="s">
        <v>173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  <c r="M55" s="20">
        <f>ROUND(SUM(M4:M54),0)</f>
        <v>24044</v>
      </c>
    </row>
    <row r="56" spans="1:13" s="9" customFormat="1">
      <c r="A56" s="6" t="s">
        <v>82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8"/>
    </row>
    <row r="57" spans="1:13" s="9" customFormat="1">
      <c r="A57" s="6" t="s">
        <v>83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8"/>
    </row>
    <row r="58" spans="1:13" s="9" customFormat="1" ht="30" customHeight="1">
      <c r="A58" s="7" t="s">
        <v>84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8"/>
    </row>
    <row r="59" spans="1:13" s="9" customFormat="1"/>
    <row r="60" spans="1:13" s="9" customFormat="1"/>
  </sheetData>
  <mergeCells count="164">
    <mergeCell ref="A57:L57"/>
    <mergeCell ref="A58:L58"/>
    <mergeCell ref="A1:H1"/>
    <mergeCell ref="A2:H2"/>
    <mergeCell ref="A55:L55"/>
    <mergeCell ref="A56:L56"/>
    <mergeCell ref="A54"/>
    <mergeCell ref="B54"/>
    <mergeCell ref="C54"/>
    <mergeCell ref="D54"/>
    <mergeCell ref="B53"/>
    <mergeCell ref="C53"/>
    <mergeCell ref="D53"/>
    <mergeCell ref="B52"/>
    <mergeCell ref="C52"/>
    <mergeCell ref="D52"/>
    <mergeCell ref="B51"/>
    <mergeCell ref="C51"/>
    <mergeCell ref="D51"/>
    <mergeCell ref="B50"/>
    <mergeCell ref="C50"/>
    <mergeCell ref="D50"/>
    <mergeCell ref="B49"/>
    <mergeCell ref="C49"/>
    <mergeCell ref="D49"/>
    <mergeCell ref="B48"/>
    <mergeCell ref="C48"/>
    <mergeCell ref="D48"/>
    <mergeCell ref="B47"/>
    <mergeCell ref="C47"/>
    <mergeCell ref="D47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M4"/>
    <mergeCell ref="B5"/>
    <mergeCell ref="C5"/>
    <mergeCell ref="D5"/>
    <mergeCell ref="B4"/>
    <mergeCell ref="C4"/>
    <mergeCell ref="D4"/>
    <mergeCell ref="E4"/>
    <mergeCell ref="I1:M1"/>
    <mergeCell ref="I2:M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2025-01-07T06:54:51Z</dcterms:created>
  <dcterms:modified xsi:type="dcterms:W3CDTF">2025-01-07T06:54:52Z</dcterms:modified>
</cp:coreProperties>
</file>