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Invoice!$G$1:$G$57</definedName>
  </definedNames>
  <calcPr calcId="124519"/>
</workbook>
</file>

<file path=xl/calcChain.xml><?xml version="1.0" encoding="utf-8"?>
<calcChain xmlns="http://schemas.openxmlformats.org/spreadsheetml/2006/main">
  <c r="M48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"/>
  <c r="I47" l="1"/>
  <c r="I31"/>
  <c r="I24"/>
  <c r="I44"/>
  <c r="I43"/>
  <c r="I42"/>
  <c r="I41"/>
  <c r="I40"/>
  <c r="I39"/>
  <c r="I36"/>
  <c r="I35"/>
  <c r="I34"/>
  <c r="I33"/>
  <c r="I30"/>
  <c r="I29"/>
  <c r="I26"/>
  <c r="I23"/>
  <c r="I21"/>
  <c r="I20"/>
  <c r="I19"/>
  <c r="I16"/>
  <c r="I13"/>
  <c r="I9"/>
  <c r="I6"/>
  <c r="I5"/>
  <c r="I22" l="1"/>
  <c r="I27"/>
  <c r="I25"/>
  <c r="I38" l="1"/>
  <c r="I15"/>
  <c r="I32"/>
  <c r="I28"/>
</calcChain>
</file>

<file path=xl/sharedStrings.xml><?xml version="1.0" encoding="utf-8"?>
<sst xmlns="http://schemas.openxmlformats.org/spreadsheetml/2006/main" count="284" uniqueCount="155">
  <si>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</si>
  <si>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</si>
  <si>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</si>
  <si>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</si>
  <si>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</si>
  <si>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</si>
  <si>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01/3/2025</t>
  </si>
  <si>
    <t>375</t>
  </si>
  <si>
    <t>AGARBATTI</t>
  </si>
  <si>
    <t>219</t>
  </si>
  <si>
    <t>COSMETICS</t>
  </si>
  <si>
    <t>272</t>
  </si>
  <si>
    <t>03/3/2025</t>
  </si>
  <si>
    <t>207</t>
  </si>
  <si>
    <t>48</t>
  </si>
  <si>
    <t>GHEE</t>
  </si>
  <si>
    <t>04/3/2025</t>
  </si>
  <si>
    <t>223</t>
  </si>
  <si>
    <t>146</t>
  </si>
  <si>
    <t>MOUTH FRESHENER</t>
  </si>
  <si>
    <t>148</t>
  </si>
  <si>
    <t>158</t>
  </si>
  <si>
    <t>05/3/2025</t>
  </si>
  <si>
    <t>189</t>
  </si>
  <si>
    <t>255</t>
  </si>
  <si>
    <t>384</t>
  </si>
  <si>
    <t>06/3/2025</t>
  </si>
  <si>
    <t>247</t>
  </si>
  <si>
    <t>07/3/2025</t>
  </si>
  <si>
    <t>56</t>
  </si>
  <si>
    <t>08/3/2025</t>
  </si>
  <si>
    <t>071</t>
  </si>
  <si>
    <t>12/3/2025</t>
  </si>
  <si>
    <t>260</t>
  </si>
  <si>
    <t>426</t>
  </si>
  <si>
    <t>14/3/2025</t>
  </si>
  <si>
    <t>201</t>
  </si>
  <si>
    <t>169</t>
  </si>
  <si>
    <t>16/3/2025</t>
  </si>
  <si>
    <t>57</t>
  </si>
  <si>
    <t>18/3/2025</t>
  </si>
  <si>
    <t>386</t>
  </si>
  <si>
    <t>19/3/2025</t>
  </si>
  <si>
    <t>211</t>
  </si>
  <si>
    <t>389</t>
  </si>
  <si>
    <t>390</t>
  </si>
  <si>
    <t>20/3/2025</t>
  </si>
  <si>
    <t>203</t>
  </si>
  <si>
    <t>21/3/2025</t>
  </si>
  <si>
    <t>436</t>
  </si>
  <si>
    <t>289</t>
  </si>
  <si>
    <t>387</t>
  </si>
  <si>
    <t>290</t>
  </si>
  <si>
    <t>22/3/2025</t>
  </si>
  <si>
    <t>206</t>
  </si>
  <si>
    <t>443</t>
  </si>
  <si>
    <t>445</t>
  </si>
  <si>
    <t>23/3/2025</t>
  </si>
  <si>
    <t>393</t>
  </si>
  <si>
    <t>25/3/2025</t>
  </si>
  <si>
    <t>397</t>
  </si>
  <si>
    <t>213</t>
  </si>
  <si>
    <t>26/3/2025</t>
  </si>
  <si>
    <t>296</t>
  </si>
  <si>
    <t>265</t>
  </si>
  <si>
    <t>29/3/2025</t>
  </si>
  <si>
    <t>215</t>
  </si>
  <si>
    <t>268</t>
  </si>
  <si>
    <t>457</t>
  </si>
  <si>
    <t>164</t>
  </si>
  <si>
    <t>408</t>
  </si>
  <si>
    <t>31/3/2025</t>
  </si>
  <si>
    <t>221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</si>
  <si>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</si>
  <si>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</si>
  <si>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</si>
  <si>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PL/DO/22892</t>
  </si>
  <si>
    <t>PL/MA/15724</t>
  </si>
  <si>
    <t>PL/MA/15722</t>
  </si>
  <si>
    <t>PL/DO/23029</t>
  </si>
  <si>
    <t>PL/DO/23031</t>
  </si>
  <si>
    <t>PL/MA/15812</t>
  </si>
  <si>
    <t>PL/DO/23130</t>
  </si>
  <si>
    <t>PL/DO/23058</t>
  </si>
  <si>
    <t>PL/MA/15813</t>
  </si>
  <si>
    <t>PL/MA/15906</t>
  </si>
  <si>
    <t>PL/MA/15907</t>
  </si>
  <si>
    <t>PL/DO/23239</t>
  </si>
  <si>
    <t>PL/DO/23303</t>
  </si>
  <si>
    <t>PL/DO/23352</t>
  </si>
  <si>
    <t>PL/DO/23461</t>
  </si>
  <si>
    <t>PL/MA/15976</t>
  </si>
  <si>
    <t>PL/MA/16105</t>
  </si>
  <si>
    <t>PL/DO/23646</t>
  </si>
  <si>
    <t>PL/DO/23777</t>
  </si>
  <si>
    <t>PL/MA/16207</t>
  </si>
  <si>
    <t>PL/DO/23833</t>
  </si>
  <si>
    <t>PL/DO/23954</t>
  </si>
  <si>
    <t>PL/DO/23994</t>
  </si>
  <si>
    <t>PL/DO/24024</t>
  </si>
  <si>
    <t>PL/DO/24019</t>
  </si>
  <si>
    <t>PL/MA/16364</t>
  </si>
  <si>
    <t>PL/MA/16417</t>
  </si>
  <si>
    <t>PL/DO/24094</t>
  </si>
  <si>
    <t>PL/DO/24102</t>
  </si>
  <si>
    <t>PL/MA/16425</t>
  </si>
  <si>
    <t>PL/MA/16454</t>
  </si>
  <si>
    <t>PL/DO/24200</t>
  </si>
  <si>
    <t>PL/DO/24237</t>
  </si>
  <si>
    <t>PL/DO/24260</t>
  </si>
  <si>
    <t>PL/DO/24375</t>
  </si>
  <si>
    <t>PL/DO/24377</t>
  </si>
  <si>
    <t>PL/MA/16613</t>
  </si>
  <si>
    <t>PL/DO/24454</t>
  </si>
  <si>
    <t>PL/DO/24642</t>
  </si>
  <si>
    <t>PL/DO/24644</t>
  </si>
  <si>
    <t>PL/DO/24641</t>
  </si>
  <si>
    <t>PL/DO/24664</t>
  </si>
  <si>
    <t>PL/DO/24622</t>
  </si>
  <si>
    <t>PL/DO/24785</t>
  </si>
  <si>
    <t>SL</t>
  </si>
  <si>
    <t>LR NO</t>
  </si>
  <si>
    <t>INV NO</t>
  </si>
  <si>
    <t>FROM</t>
  </si>
  <si>
    <t>TO</t>
  </si>
  <si>
    <t>JATNI</t>
  </si>
  <si>
    <t>JALESWAR</t>
  </si>
  <si>
    <t>BALASORE</t>
  </si>
  <si>
    <t>CHANDPUR</t>
  </si>
  <si>
    <t>KAKATPUR</t>
  </si>
  <si>
    <t>KENDRAPARA</t>
  </si>
  <si>
    <t>ITAMATI</t>
  </si>
  <si>
    <t>REMUNA</t>
  </si>
  <si>
    <t>PADMAPUR</t>
  </si>
  <si>
    <t>NAKHARA</t>
  </si>
  <si>
    <t>CHHATRAPUR</t>
  </si>
  <si>
    <t>KERILO</t>
  </si>
  <si>
    <t>JAGATSINGHPUR</t>
  </si>
  <si>
    <t>PIPILI</t>
  </si>
  <si>
    <t>PATTAMUNDAI</t>
  </si>
  <si>
    <t>BORIKINA</t>
  </si>
  <si>
    <t>CHANDANESWAR</t>
  </si>
  <si>
    <t>PHULBANI</t>
  </si>
  <si>
    <t>BINJHARPUR</t>
  </si>
  <si>
    <t>BHUBAN</t>
  </si>
  <si>
    <t>KHURDA</t>
  </si>
  <si>
    <t>BALICHANDRAPUR</t>
  </si>
  <si>
    <t>RAHAMA</t>
  </si>
  <si>
    <t>CTC</t>
  </si>
  <si>
    <t>HAM</t>
  </si>
  <si>
    <t>DD.CH.</t>
  </si>
  <si>
    <t>LR.CH</t>
  </si>
  <si>
    <t xml:space="preserve">TO, 
A B AGENCIES
Address:(8480307408)    MAHATAB ROAD,  ARUNODAYA MARKET, BADAMBADI, 753012,7008384407
GST No:21BAJPS9697B1ZC
</t>
  </si>
  <si>
    <t>(RUPEES SEVENTEEN THOUSAND EIGHTY ONE ONLY)</t>
  </si>
  <si>
    <t>Bill Date:31/03/2025
Bill NO : 39019
TotalAmount:17081.00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</si>
</sst>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7</xdr:col>
      <xdr:colOff>57150</xdr:colOff>
      <xdr:row>0</xdr:row>
      <xdr:rowOff>1025330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4400550" cy="949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ID%20BILL%20FEBRUARY%2025/A%20B%20AGENCIES%20FE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ANUARY%2025/A%20B%20AGENCIES%20J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A%20B%20AGENCIES%20QUO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10">
          <cell r="F10" t="str">
            <v>KENDRAPARA</v>
          </cell>
          <cell r="G10" t="str">
            <v>AGARBATTI</v>
          </cell>
          <cell r="H10">
            <v>13</v>
          </cell>
          <cell r="I10">
            <v>40.200000000000003</v>
          </cell>
        </row>
        <row r="11">
          <cell r="F11" t="str">
            <v>REMUNA</v>
          </cell>
          <cell r="G11" t="str">
            <v>MOUTH FRESHENER</v>
          </cell>
          <cell r="H11">
            <v>12</v>
          </cell>
          <cell r="I11">
            <v>50</v>
          </cell>
        </row>
        <row r="12">
          <cell r="F12" t="str">
            <v>BALASORE</v>
          </cell>
          <cell r="G12" t="str">
            <v>COSMETICS</v>
          </cell>
          <cell r="H12">
            <v>3</v>
          </cell>
          <cell r="I12">
            <v>31.4</v>
          </cell>
        </row>
        <row r="13">
          <cell r="F13" t="str">
            <v>KAMAKHYANAGAR</v>
          </cell>
          <cell r="G13" t="str">
            <v>COSMETICS</v>
          </cell>
          <cell r="H13">
            <v>15</v>
          </cell>
          <cell r="I13">
            <v>27</v>
          </cell>
        </row>
        <row r="14">
          <cell r="F14" t="str">
            <v>KERILO</v>
          </cell>
          <cell r="G14" t="str">
            <v>COSMETICS</v>
          </cell>
          <cell r="H14">
            <v>1</v>
          </cell>
          <cell r="I14">
            <v>60</v>
          </cell>
        </row>
        <row r="15">
          <cell r="F15" t="str">
            <v>KALUPADA GHAT</v>
          </cell>
          <cell r="G15" t="str">
            <v>COSMETICS</v>
          </cell>
          <cell r="H15">
            <v>2</v>
          </cell>
          <cell r="I15">
            <v>40</v>
          </cell>
        </row>
        <row r="16">
          <cell r="F16" t="str">
            <v>BALASORE</v>
          </cell>
          <cell r="G16" t="str">
            <v>COSMETICS</v>
          </cell>
          <cell r="H16">
            <v>35</v>
          </cell>
          <cell r="I16">
            <v>31.4</v>
          </cell>
        </row>
        <row r="17">
          <cell r="F17" t="str">
            <v>KENDRAPARA</v>
          </cell>
          <cell r="G17" t="str">
            <v>GHEE</v>
          </cell>
          <cell r="H17">
            <v>6</v>
          </cell>
          <cell r="I17">
            <v>35</v>
          </cell>
        </row>
        <row r="18">
          <cell r="F18" t="str">
            <v>KAKATPUR</v>
          </cell>
          <cell r="G18" t="str">
            <v>GHEE</v>
          </cell>
          <cell r="H18">
            <v>13</v>
          </cell>
          <cell r="I18">
            <v>35</v>
          </cell>
        </row>
        <row r="19">
          <cell r="F19" t="str">
            <v>KERILO</v>
          </cell>
          <cell r="G19" t="str">
            <v>COSMETICS</v>
          </cell>
          <cell r="H19">
            <v>3</v>
          </cell>
          <cell r="I19">
            <v>60</v>
          </cell>
        </row>
        <row r="20">
          <cell r="F20" t="str">
            <v>BHUBAN</v>
          </cell>
          <cell r="G20" t="str">
            <v>COSMETICS</v>
          </cell>
          <cell r="H20">
            <v>8</v>
          </cell>
          <cell r="I20">
            <v>38</v>
          </cell>
        </row>
        <row r="21">
          <cell r="F21" t="str">
            <v>BHUBANESWAR</v>
          </cell>
          <cell r="G21" t="str">
            <v>COSMETICS</v>
          </cell>
          <cell r="H21">
            <v>10</v>
          </cell>
          <cell r="I21">
            <v>19.600000000000001</v>
          </cell>
        </row>
        <row r="22">
          <cell r="F22" t="str">
            <v>BHUBANESWAR</v>
          </cell>
          <cell r="G22" t="str">
            <v>COSMETICS</v>
          </cell>
          <cell r="H22">
            <v>26</v>
          </cell>
          <cell r="I22">
            <v>19.600000000000001</v>
          </cell>
        </row>
        <row r="23">
          <cell r="F23" t="str">
            <v>BHUBANESWAR</v>
          </cell>
          <cell r="G23" t="str">
            <v>COSMETICS</v>
          </cell>
          <cell r="H23">
            <v>1</v>
          </cell>
          <cell r="I23">
            <v>19.600000000000001</v>
          </cell>
        </row>
        <row r="24">
          <cell r="F24" t="str">
            <v>BHUBANESWAR</v>
          </cell>
          <cell r="G24" t="str">
            <v>COSMETICS</v>
          </cell>
          <cell r="H24">
            <v>1</v>
          </cell>
          <cell r="I24">
            <v>19.600000000000001</v>
          </cell>
        </row>
        <row r="25">
          <cell r="F25" t="str">
            <v>BHUBANESWAR</v>
          </cell>
          <cell r="G25" t="str">
            <v>COSMETICS</v>
          </cell>
          <cell r="H25">
            <v>1</v>
          </cell>
          <cell r="I25">
            <v>19.600000000000001</v>
          </cell>
        </row>
        <row r="26">
          <cell r="F26" t="str">
            <v>BHUBANESWAR</v>
          </cell>
          <cell r="G26" t="str">
            <v>COSMETICS</v>
          </cell>
          <cell r="H26">
            <v>2</v>
          </cell>
          <cell r="I26">
            <v>19.600000000000001</v>
          </cell>
        </row>
        <row r="27">
          <cell r="F27" t="str">
            <v>BHUBANESWAR</v>
          </cell>
          <cell r="G27" t="str">
            <v>COSMETICS</v>
          </cell>
          <cell r="H27">
            <v>5</v>
          </cell>
          <cell r="I27">
            <v>19.600000000000001</v>
          </cell>
        </row>
        <row r="28">
          <cell r="F28" t="str">
            <v>BHUBANESWAR</v>
          </cell>
          <cell r="G28" t="str">
            <v>COSMETICS</v>
          </cell>
          <cell r="H28">
            <v>3</v>
          </cell>
          <cell r="I28">
            <v>19.600000000000001</v>
          </cell>
        </row>
        <row r="29">
          <cell r="F29" t="str">
            <v>CHANDANESWAR</v>
          </cell>
          <cell r="G29" t="str">
            <v>COSMETICS</v>
          </cell>
          <cell r="H29">
            <v>8</v>
          </cell>
          <cell r="I29">
            <v>82</v>
          </cell>
        </row>
        <row r="30">
          <cell r="F30" t="str">
            <v>BALASORE</v>
          </cell>
          <cell r="G30" t="str">
            <v>COSMETICS</v>
          </cell>
          <cell r="H30">
            <v>5</v>
          </cell>
          <cell r="I30">
            <v>31.4</v>
          </cell>
        </row>
        <row r="31">
          <cell r="F31" t="str">
            <v>BALASORE</v>
          </cell>
          <cell r="G31" t="str">
            <v>COSMETICS</v>
          </cell>
          <cell r="H31">
            <v>7</v>
          </cell>
          <cell r="I31">
            <v>31.4</v>
          </cell>
        </row>
        <row r="32">
          <cell r="F32" t="str">
            <v>BHUBANESWAR</v>
          </cell>
          <cell r="G32" t="str">
            <v>COSMETICS</v>
          </cell>
          <cell r="H32">
            <v>4</v>
          </cell>
          <cell r="I32">
            <v>19.600000000000001</v>
          </cell>
        </row>
        <row r="33">
          <cell r="F33" t="str">
            <v>BHUBANESWAR</v>
          </cell>
          <cell r="G33" t="str">
            <v>COSMETICS</v>
          </cell>
          <cell r="H33">
            <v>6</v>
          </cell>
          <cell r="I33">
            <v>19.600000000000001</v>
          </cell>
        </row>
        <row r="34">
          <cell r="F34" t="str">
            <v>BHUBANESWAR</v>
          </cell>
          <cell r="G34" t="str">
            <v>COSMETICS</v>
          </cell>
          <cell r="H34">
            <v>5</v>
          </cell>
          <cell r="I34">
            <v>19.600000000000001</v>
          </cell>
        </row>
        <row r="35">
          <cell r="F35" t="str">
            <v>BHUBANESWAR</v>
          </cell>
          <cell r="G35" t="str">
            <v>COSMETICS</v>
          </cell>
          <cell r="H35">
            <v>7</v>
          </cell>
          <cell r="I35">
            <v>19.600000000000001</v>
          </cell>
        </row>
        <row r="36">
          <cell r="F36" t="str">
            <v>BHUBANESWAR</v>
          </cell>
          <cell r="G36" t="str">
            <v>COSMETICS</v>
          </cell>
          <cell r="H36">
            <v>5</v>
          </cell>
          <cell r="I36">
            <v>19.600000000000001</v>
          </cell>
        </row>
        <row r="37">
          <cell r="F37" t="str">
            <v>KENDRAPARA</v>
          </cell>
          <cell r="G37" t="str">
            <v>COSMETICS</v>
          </cell>
          <cell r="H37">
            <v>5</v>
          </cell>
          <cell r="I37">
            <v>29.2</v>
          </cell>
        </row>
        <row r="38">
          <cell r="F38" t="str">
            <v>BHUBANESWAR</v>
          </cell>
          <cell r="G38" t="str">
            <v>COSMETICS</v>
          </cell>
          <cell r="H38">
            <v>1</v>
          </cell>
          <cell r="I38">
            <v>19.600000000000001</v>
          </cell>
        </row>
        <row r="39">
          <cell r="F39" t="str">
            <v>BALICHANDRAPUR</v>
          </cell>
          <cell r="G39" t="str">
            <v>COSMETICS</v>
          </cell>
          <cell r="H39">
            <v>2</v>
          </cell>
          <cell r="I39">
            <v>31.4</v>
          </cell>
        </row>
        <row r="40">
          <cell r="F40" t="str">
            <v>BHUBAN</v>
          </cell>
          <cell r="G40" t="str">
            <v>COSMETICS</v>
          </cell>
          <cell r="H40">
            <v>4</v>
          </cell>
          <cell r="I40">
            <v>38</v>
          </cell>
        </row>
        <row r="41">
          <cell r="F41" t="str">
            <v>PHULBANI</v>
          </cell>
          <cell r="G41" t="str">
            <v>COSMETICS</v>
          </cell>
          <cell r="H41">
            <v>2</v>
          </cell>
          <cell r="I41">
            <v>71</v>
          </cell>
        </row>
        <row r="42">
          <cell r="F42" t="str">
            <v>KENDRAPARA</v>
          </cell>
          <cell r="G42" t="str">
            <v>AGARBATTI</v>
          </cell>
          <cell r="H42">
            <v>13</v>
          </cell>
          <cell r="I42">
            <v>40.200000000000003</v>
          </cell>
        </row>
        <row r="43">
          <cell r="F43" t="str">
            <v>KERILO</v>
          </cell>
          <cell r="G43" t="str">
            <v>AGARBATTI</v>
          </cell>
          <cell r="H43">
            <v>5</v>
          </cell>
          <cell r="I43">
            <v>60</v>
          </cell>
        </row>
        <row r="44">
          <cell r="F44" t="str">
            <v>KERILO</v>
          </cell>
          <cell r="G44" t="str">
            <v>AGARBATTI</v>
          </cell>
          <cell r="H44">
            <v>5</v>
          </cell>
          <cell r="I44">
            <v>60</v>
          </cell>
        </row>
        <row r="45">
          <cell r="F45" t="str">
            <v>KERILO</v>
          </cell>
          <cell r="G45" t="str">
            <v>AGARBATTI</v>
          </cell>
          <cell r="H45">
            <v>3</v>
          </cell>
          <cell r="I45">
            <v>60</v>
          </cell>
        </row>
        <row r="46">
          <cell r="F46" t="str">
            <v>PIPILI</v>
          </cell>
          <cell r="G46" t="str">
            <v>AGARBATTI</v>
          </cell>
          <cell r="H46">
            <v>4</v>
          </cell>
          <cell r="I46">
            <v>44.6</v>
          </cell>
        </row>
        <row r="47">
          <cell r="F47" t="str">
            <v>PATTAMUNDAI</v>
          </cell>
          <cell r="G47" t="str">
            <v>AGARBATTI</v>
          </cell>
          <cell r="H47">
            <v>15</v>
          </cell>
          <cell r="I47">
            <v>44.6</v>
          </cell>
        </row>
        <row r="48">
          <cell r="F48" t="str">
            <v>SORO</v>
          </cell>
          <cell r="G48" t="str">
            <v>COSMETICS</v>
          </cell>
          <cell r="H48">
            <v>10</v>
          </cell>
          <cell r="I48">
            <v>34.700000000000003</v>
          </cell>
        </row>
        <row r="49">
          <cell r="F49" t="str">
            <v>BALICHANDRAPUR</v>
          </cell>
          <cell r="G49" t="str">
            <v>COSMETICS</v>
          </cell>
          <cell r="H49">
            <v>2</v>
          </cell>
          <cell r="I49">
            <v>31.4</v>
          </cell>
        </row>
        <row r="50">
          <cell r="F50" t="str">
            <v>BALASORE</v>
          </cell>
          <cell r="G50" t="str">
            <v>COSMETICS</v>
          </cell>
          <cell r="H50">
            <v>5</v>
          </cell>
          <cell r="I50">
            <v>31.4</v>
          </cell>
        </row>
        <row r="51">
          <cell r="F51" t="str">
            <v>PHULBANI</v>
          </cell>
          <cell r="G51" t="str">
            <v>COSMETICS</v>
          </cell>
          <cell r="H51">
            <v>3</v>
          </cell>
          <cell r="I51">
            <v>71</v>
          </cell>
        </row>
        <row r="52">
          <cell r="F52" t="str">
            <v>KERILO</v>
          </cell>
          <cell r="G52" t="str">
            <v>COSMETICS</v>
          </cell>
          <cell r="H52">
            <v>4</v>
          </cell>
          <cell r="I52">
            <v>60</v>
          </cell>
        </row>
        <row r="53">
          <cell r="F53" t="str">
            <v>KERILO</v>
          </cell>
          <cell r="G53" t="str">
            <v>COSMETICS</v>
          </cell>
          <cell r="H53">
            <v>14</v>
          </cell>
          <cell r="I53">
            <v>60</v>
          </cell>
        </row>
        <row r="54">
          <cell r="F54" t="str">
            <v>KERILO</v>
          </cell>
          <cell r="G54" t="str">
            <v>COSMETICS</v>
          </cell>
          <cell r="H54">
            <v>1</v>
          </cell>
          <cell r="I54">
            <v>60</v>
          </cell>
        </row>
        <row r="55">
          <cell r="F55" t="str">
            <v>CHANDPUR</v>
          </cell>
          <cell r="G55" t="str">
            <v>COSMETICS</v>
          </cell>
          <cell r="H55">
            <v>3</v>
          </cell>
          <cell r="I55">
            <v>37</v>
          </cell>
        </row>
        <row r="56">
          <cell r="F56" t="str">
            <v>BORIKINA</v>
          </cell>
          <cell r="G56" t="str">
            <v>AGARBATTI</v>
          </cell>
          <cell r="H56">
            <v>14</v>
          </cell>
          <cell r="I56">
            <v>60</v>
          </cell>
        </row>
        <row r="57">
          <cell r="F57" t="str">
            <v>KENDRAPARA</v>
          </cell>
          <cell r="G57" t="str">
            <v>AGARBATTI</v>
          </cell>
          <cell r="H57">
            <v>13</v>
          </cell>
          <cell r="I57">
            <v>40.200000000000003</v>
          </cell>
        </row>
        <row r="58">
          <cell r="F58" t="str">
            <v>PARADEEP</v>
          </cell>
          <cell r="G58" t="str">
            <v>AGARBATTI</v>
          </cell>
          <cell r="H58">
            <v>8</v>
          </cell>
          <cell r="I58">
            <v>44.6</v>
          </cell>
        </row>
        <row r="59">
          <cell r="F59" t="str">
            <v>PATTAMUNDAI</v>
          </cell>
          <cell r="G59" t="str">
            <v>COSMETICS</v>
          </cell>
          <cell r="H59">
            <v>5</v>
          </cell>
          <cell r="I59">
            <v>29.2</v>
          </cell>
        </row>
        <row r="60">
          <cell r="F60" t="str">
            <v>KENDRAPARA</v>
          </cell>
          <cell r="G60" t="str">
            <v>AGARBATTI</v>
          </cell>
          <cell r="H60">
            <v>12</v>
          </cell>
          <cell r="I60">
            <v>40.200000000000003</v>
          </cell>
        </row>
        <row r="61">
          <cell r="F61" t="str">
            <v>KERILO</v>
          </cell>
          <cell r="G61" t="str">
            <v>COSMETICS</v>
          </cell>
          <cell r="H61">
            <v>1</v>
          </cell>
          <cell r="I61">
            <v>60</v>
          </cell>
        </row>
        <row r="62">
          <cell r="F62" t="str">
            <v>PATTAMUNDAI</v>
          </cell>
          <cell r="G62" t="str">
            <v>AGARBATTI</v>
          </cell>
          <cell r="H62">
            <v>13</v>
          </cell>
          <cell r="I62">
            <v>44.6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5">
          <cell r="F5" t="str">
            <v>KERILO</v>
          </cell>
          <cell r="G5" t="str">
            <v>COSMETICS</v>
          </cell>
          <cell r="H5">
            <v>2</v>
          </cell>
          <cell r="I5">
            <v>60</v>
          </cell>
        </row>
        <row r="6">
          <cell r="F6" t="str">
            <v>KERILO</v>
          </cell>
          <cell r="G6" t="str">
            <v>COSMETICS</v>
          </cell>
          <cell r="H6">
            <v>11</v>
          </cell>
          <cell r="I6">
            <v>60</v>
          </cell>
        </row>
        <row r="7">
          <cell r="F7" t="str">
            <v>KERILO</v>
          </cell>
          <cell r="G7" t="str">
            <v>AGARBATTI</v>
          </cell>
          <cell r="H7">
            <v>6</v>
          </cell>
          <cell r="I7">
            <v>60</v>
          </cell>
        </row>
        <row r="8">
          <cell r="F8" t="str">
            <v>KERILO</v>
          </cell>
          <cell r="G8" t="str">
            <v>COSMETICS</v>
          </cell>
          <cell r="H8">
            <v>2</v>
          </cell>
          <cell r="I8">
            <v>60</v>
          </cell>
        </row>
        <row r="9">
          <cell r="F9" t="str">
            <v>PATTAMUNDAI</v>
          </cell>
          <cell r="G9" t="str">
            <v>COSMETICS</v>
          </cell>
          <cell r="H9">
            <v>8</v>
          </cell>
          <cell r="I9">
            <v>29.2</v>
          </cell>
        </row>
        <row r="10">
          <cell r="F10" t="str">
            <v>BALASORE</v>
          </cell>
          <cell r="G10" t="str">
            <v>COSMETICS</v>
          </cell>
          <cell r="H10">
            <v>3</v>
          </cell>
          <cell r="I10">
            <v>31.4</v>
          </cell>
        </row>
        <row r="11">
          <cell r="F11" t="str">
            <v>SORO</v>
          </cell>
          <cell r="G11" t="str">
            <v>COSMETICS</v>
          </cell>
          <cell r="H11">
            <v>1</v>
          </cell>
          <cell r="I11">
            <v>34.700000000000003</v>
          </cell>
        </row>
        <row r="12">
          <cell r="F12" t="str">
            <v>KENDRAPARA</v>
          </cell>
          <cell r="G12" t="str">
            <v>AGARBATTI</v>
          </cell>
          <cell r="H12">
            <v>13</v>
          </cell>
          <cell r="I12">
            <v>40.200000000000003</v>
          </cell>
        </row>
        <row r="13">
          <cell r="F13" t="str">
            <v>KHURDA</v>
          </cell>
          <cell r="G13" t="str">
            <v>AGARBATTI</v>
          </cell>
          <cell r="H13">
            <v>8</v>
          </cell>
          <cell r="I13">
            <v>44.6</v>
          </cell>
        </row>
        <row r="14">
          <cell r="F14" t="str">
            <v>KHURDA</v>
          </cell>
          <cell r="G14" t="str">
            <v>COSMETICS</v>
          </cell>
          <cell r="H14">
            <v>2</v>
          </cell>
          <cell r="I14">
            <v>31.4</v>
          </cell>
        </row>
        <row r="15">
          <cell r="F15" t="str">
            <v>CHANDANESWAR</v>
          </cell>
          <cell r="G15" t="str">
            <v>COSMETICS</v>
          </cell>
          <cell r="H15">
            <v>10</v>
          </cell>
          <cell r="I15">
            <v>82</v>
          </cell>
        </row>
        <row r="16">
          <cell r="F16" t="str">
            <v>KERILO</v>
          </cell>
          <cell r="G16" t="str">
            <v>AGARBATTI</v>
          </cell>
          <cell r="H16">
            <v>2</v>
          </cell>
          <cell r="I16">
            <v>60</v>
          </cell>
        </row>
        <row r="17">
          <cell r="F17" t="str">
            <v>KERILO</v>
          </cell>
          <cell r="G17" t="str">
            <v>AGARBATTI</v>
          </cell>
          <cell r="H17">
            <v>5</v>
          </cell>
          <cell r="I17">
            <v>60</v>
          </cell>
        </row>
        <row r="18">
          <cell r="F18" t="str">
            <v>KERILO</v>
          </cell>
          <cell r="G18" t="str">
            <v>AGARBATTI</v>
          </cell>
          <cell r="H18">
            <v>5</v>
          </cell>
          <cell r="I18">
            <v>60</v>
          </cell>
        </row>
        <row r="19">
          <cell r="F19" t="str">
            <v>CHANDANESWAR</v>
          </cell>
          <cell r="G19" t="str">
            <v>COSMETICS</v>
          </cell>
          <cell r="H19">
            <v>7</v>
          </cell>
          <cell r="I19">
            <v>82</v>
          </cell>
        </row>
        <row r="20">
          <cell r="F20" t="str">
            <v>BALIAPAL</v>
          </cell>
          <cell r="G20" t="str">
            <v>COSMETICS</v>
          </cell>
          <cell r="H20">
            <v>4</v>
          </cell>
          <cell r="I20">
            <v>50</v>
          </cell>
        </row>
        <row r="21">
          <cell r="F21" t="str">
            <v>KENDRAPARA</v>
          </cell>
          <cell r="G21" t="str">
            <v>AGARBATTI</v>
          </cell>
          <cell r="H21">
            <v>13</v>
          </cell>
          <cell r="I21">
            <v>40.200000000000003</v>
          </cell>
        </row>
        <row r="22">
          <cell r="F22" t="str">
            <v>BORIKINA</v>
          </cell>
          <cell r="G22" t="str">
            <v>AGARBATTI</v>
          </cell>
          <cell r="H22">
            <v>13</v>
          </cell>
          <cell r="I22">
            <v>60</v>
          </cell>
        </row>
        <row r="23">
          <cell r="F23" t="str">
            <v>AUL</v>
          </cell>
          <cell r="G23" t="str">
            <v>AGARBATTI</v>
          </cell>
          <cell r="H23">
            <v>3</v>
          </cell>
          <cell r="I23">
            <v>40.200000000000003</v>
          </cell>
        </row>
        <row r="24">
          <cell r="F24" t="str">
            <v>PATTAMUNDAI</v>
          </cell>
          <cell r="G24" t="str">
            <v>AGARBATTI</v>
          </cell>
          <cell r="H24">
            <v>17</v>
          </cell>
          <cell r="I24">
            <v>44.6</v>
          </cell>
        </row>
        <row r="25">
          <cell r="F25" t="str">
            <v>CHHATRAPUR</v>
          </cell>
          <cell r="G25" t="str">
            <v>COSMETICS</v>
          </cell>
          <cell r="H25">
            <v>8</v>
          </cell>
          <cell r="I25">
            <v>41</v>
          </cell>
        </row>
        <row r="26">
          <cell r="F26" t="str">
            <v>KHURDA</v>
          </cell>
          <cell r="G26" t="str">
            <v>AGARBATTI</v>
          </cell>
          <cell r="H26">
            <v>8</v>
          </cell>
          <cell r="I26">
            <v>44.6</v>
          </cell>
        </row>
        <row r="27">
          <cell r="F27" t="str">
            <v>KENDRAPARA</v>
          </cell>
          <cell r="G27" t="str">
            <v>AGARBATTI</v>
          </cell>
          <cell r="H27">
            <v>13</v>
          </cell>
          <cell r="I27">
            <v>40.200000000000003</v>
          </cell>
        </row>
        <row r="28">
          <cell r="F28" t="str">
            <v>BALASORE</v>
          </cell>
          <cell r="G28" t="str">
            <v>COSMETICS</v>
          </cell>
          <cell r="H28">
            <v>4</v>
          </cell>
          <cell r="I28">
            <v>31.4</v>
          </cell>
        </row>
        <row r="29">
          <cell r="F29" t="str">
            <v>HARIPUR HAT</v>
          </cell>
          <cell r="G29" t="str">
            <v>COSMETICS</v>
          </cell>
          <cell r="H29">
            <v>2</v>
          </cell>
          <cell r="I29">
            <v>50</v>
          </cell>
        </row>
        <row r="30">
          <cell r="F30" t="str">
            <v>BALASORE</v>
          </cell>
          <cell r="G30" t="str">
            <v>COSMETICS</v>
          </cell>
          <cell r="H30">
            <v>2</v>
          </cell>
          <cell r="I30">
            <v>31.4</v>
          </cell>
        </row>
        <row r="31">
          <cell r="F31" t="str">
            <v>KENDRAPARA</v>
          </cell>
          <cell r="G31" t="str">
            <v>COSMETICS</v>
          </cell>
          <cell r="H31">
            <v>3</v>
          </cell>
          <cell r="I31">
            <v>29.2</v>
          </cell>
        </row>
        <row r="32">
          <cell r="F32" t="str">
            <v>PHULBANI</v>
          </cell>
          <cell r="G32" t="str">
            <v>COSMETICS</v>
          </cell>
          <cell r="H32">
            <v>4</v>
          </cell>
          <cell r="I32">
            <v>71</v>
          </cell>
        </row>
        <row r="33">
          <cell r="F33" t="str">
            <v>CHANDOL</v>
          </cell>
          <cell r="G33" t="str">
            <v>GHEE</v>
          </cell>
          <cell r="H33">
            <v>5</v>
          </cell>
          <cell r="I33">
            <v>35</v>
          </cell>
        </row>
        <row r="34">
          <cell r="F34" t="str">
            <v>PIPILI</v>
          </cell>
          <cell r="G34" t="str">
            <v>AGARBATTI</v>
          </cell>
          <cell r="H34">
            <v>4</v>
          </cell>
          <cell r="I34">
            <v>31.4</v>
          </cell>
        </row>
        <row r="35">
          <cell r="F35" t="str">
            <v>KENDRAPARA</v>
          </cell>
          <cell r="G35" t="str">
            <v>AGARBATTI</v>
          </cell>
          <cell r="H35">
            <v>13</v>
          </cell>
          <cell r="I35">
            <v>40.200000000000003</v>
          </cell>
        </row>
        <row r="36">
          <cell r="F36" t="str">
            <v>JALESWAR</v>
          </cell>
          <cell r="G36" t="str">
            <v>COSMETICS</v>
          </cell>
          <cell r="H36">
            <v>2</v>
          </cell>
          <cell r="I36">
            <v>40.200000000000003</v>
          </cell>
        </row>
        <row r="37">
          <cell r="F37" t="str">
            <v>BHUBAN</v>
          </cell>
          <cell r="G37" t="str">
            <v>COSMETICS</v>
          </cell>
          <cell r="H37">
            <v>3</v>
          </cell>
          <cell r="I37">
            <v>38</v>
          </cell>
        </row>
        <row r="38">
          <cell r="F38" t="str">
            <v>BALICHANDRAPUR</v>
          </cell>
          <cell r="G38" t="str">
            <v>AGARBATTI</v>
          </cell>
          <cell r="H38">
            <v>6</v>
          </cell>
          <cell r="I38">
            <v>31.4</v>
          </cell>
        </row>
        <row r="39">
          <cell r="F39" t="str">
            <v>KERILO</v>
          </cell>
          <cell r="G39" t="str">
            <v>AGARBATTI</v>
          </cell>
          <cell r="H39">
            <v>5</v>
          </cell>
          <cell r="I39">
            <v>60</v>
          </cell>
        </row>
        <row r="40">
          <cell r="F40" t="str">
            <v>KERILO</v>
          </cell>
          <cell r="G40" t="str">
            <v>AGARBATTI</v>
          </cell>
          <cell r="H40">
            <v>4</v>
          </cell>
          <cell r="I40">
            <v>60</v>
          </cell>
        </row>
        <row r="41">
          <cell r="F41" t="str">
            <v>BALICHANDRAPUR</v>
          </cell>
          <cell r="G41" t="str">
            <v>COSMETICS</v>
          </cell>
          <cell r="H41">
            <v>3</v>
          </cell>
          <cell r="I41">
            <v>31.4</v>
          </cell>
        </row>
        <row r="42">
          <cell r="F42" t="str">
            <v>KERILO</v>
          </cell>
          <cell r="G42" t="str">
            <v>AGARBATTI</v>
          </cell>
          <cell r="H42">
            <v>5</v>
          </cell>
          <cell r="I42">
            <v>60</v>
          </cell>
        </row>
        <row r="43">
          <cell r="F43" t="str">
            <v>BALASORE</v>
          </cell>
          <cell r="G43" t="str">
            <v>COSMETICS</v>
          </cell>
          <cell r="H43">
            <v>5</v>
          </cell>
          <cell r="I43">
            <v>31.4</v>
          </cell>
        </row>
        <row r="44">
          <cell r="F44" t="str">
            <v>BALASORE</v>
          </cell>
          <cell r="G44" t="str">
            <v>COSMETICS</v>
          </cell>
          <cell r="H44">
            <v>10</v>
          </cell>
          <cell r="I44">
            <v>31.4</v>
          </cell>
        </row>
        <row r="45">
          <cell r="F45" t="str">
            <v>ITAMATI</v>
          </cell>
          <cell r="G45" t="str">
            <v>MOUTH FRESHENER</v>
          </cell>
          <cell r="H45">
            <v>15</v>
          </cell>
          <cell r="I45">
            <v>70</v>
          </cell>
        </row>
        <row r="46">
          <cell r="F46" t="str">
            <v>KERILO</v>
          </cell>
          <cell r="G46" t="str">
            <v>COSMETICS</v>
          </cell>
          <cell r="H46">
            <v>1</v>
          </cell>
          <cell r="I46">
            <v>60</v>
          </cell>
        </row>
        <row r="47">
          <cell r="F47" t="str">
            <v>KENDRAPARA</v>
          </cell>
          <cell r="G47" t="str">
            <v>AGARBATTI</v>
          </cell>
          <cell r="H47">
            <v>13</v>
          </cell>
          <cell r="I47">
            <v>40.200000000000003</v>
          </cell>
        </row>
        <row r="48">
          <cell r="F48" t="str">
            <v>JATNI</v>
          </cell>
          <cell r="G48" t="str">
            <v>AGARBATTI</v>
          </cell>
          <cell r="H48">
            <v>12</v>
          </cell>
          <cell r="I48">
            <v>40.200000000000003</v>
          </cell>
        </row>
        <row r="49">
          <cell r="F49" t="str">
            <v>KERILO</v>
          </cell>
          <cell r="G49" t="str">
            <v>COSMETICS</v>
          </cell>
          <cell r="H49">
            <v>6</v>
          </cell>
          <cell r="I49">
            <v>60</v>
          </cell>
        </row>
        <row r="50">
          <cell r="F50" t="str">
            <v>KERILO</v>
          </cell>
          <cell r="G50" t="str">
            <v>COSMETICS</v>
          </cell>
          <cell r="H50">
            <v>7</v>
          </cell>
          <cell r="I50">
            <v>60</v>
          </cell>
        </row>
        <row r="51">
          <cell r="F51" t="str">
            <v>BORIKINA</v>
          </cell>
          <cell r="G51" t="str">
            <v>AGARBATTI</v>
          </cell>
          <cell r="H51">
            <v>14</v>
          </cell>
          <cell r="I51">
            <v>60</v>
          </cell>
        </row>
        <row r="52">
          <cell r="F52" t="str">
            <v>PATTAMUNDAI</v>
          </cell>
          <cell r="G52" t="str">
            <v>COSMETICS</v>
          </cell>
          <cell r="H52">
            <v>7</v>
          </cell>
          <cell r="I52">
            <v>29.2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ANANDPUR</v>
          </cell>
          <cell r="D2">
            <v>49</v>
          </cell>
          <cell r="E2">
            <v>34.700000000000003</v>
          </cell>
        </row>
        <row r="3">
          <cell r="C3" t="str">
            <v>ANGUL</v>
          </cell>
          <cell r="D3">
            <v>44.6</v>
          </cell>
          <cell r="E3">
            <v>29.2</v>
          </cell>
        </row>
        <row r="4">
          <cell r="C4" t="str">
            <v>ATHAGARH</v>
          </cell>
          <cell r="D4">
            <v>40.200000000000003</v>
          </cell>
          <cell r="E4">
            <v>35</v>
          </cell>
        </row>
        <row r="5">
          <cell r="C5" t="str">
            <v>BADACHANA</v>
          </cell>
          <cell r="D5">
            <v>44.6</v>
          </cell>
        </row>
        <row r="6">
          <cell r="C6" t="str">
            <v>BADAMBA</v>
          </cell>
          <cell r="E6">
            <v>34.700000000000003</v>
          </cell>
        </row>
        <row r="7">
          <cell r="C7" t="str">
            <v>BAISINGA</v>
          </cell>
          <cell r="E7">
            <v>38</v>
          </cell>
        </row>
        <row r="8">
          <cell r="C8" t="str">
            <v>BALASORE</v>
          </cell>
          <cell r="D8">
            <v>49</v>
          </cell>
          <cell r="E8">
            <v>31.4</v>
          </cell>
        </row>
        <row r="9">
          <cell r="C9" t="str">
            <v>BALUGAON</v>
          </cell>
          <cell r="D9">
            <v>44.6</v>
          </cell>
          <cell r="E9">
            <v>32.5</v>
          </cell>
        </row>
        <row r="10">
          <cell r="C10" t="str">
            <v>BARANGA</v>
          </cell>
          <cell r="D10">
            <v>44.6</v>
          </cell>
          <cell r="E10">
            <v>25</v>
          </cell>
        </row>
        <row r="11">
          <cell r="C11" t="str">
            <v>BANAMALIPUR</v>
          </cell>
          <cell r="E11">
            <v>32.5</v>
          </cell>
        </row>
        <row r="12">
          <cell r="C12" t="str">
            <v>BARBIL</v>
          </cell>
          <cell r="E12">
            <v>60</v>
          </cell>
        </row>
        <row r="13">
          <cell r="C13" t="str">
            <v>BARIKPUR (BDK)</v>
          </cell>
          <cell r="D13">
            <v>71</v>
          </cell>
        </row>
        <row r="14">
          <cell r="C14" t="str">
            <v>BARIPADA</v>
          </cell>
          <cell r="D14">
            <v>49</v>
          </cell>
          <cell r="E14">
            <v>34.700000000000003</v>
          </cell>
        </row>
        <row r="15">
          <cell r="C15" t="str">
            <v>BASUDEVPUR</v>
          </cell>
          <cell r="D15">
            <v>93</v>
          </cell>
          <cell r="E15">
            <v>43.5</v>
          </cell>
        </row>
        <row r="16">
          <cell r="C16" t="str">
            <v>BEGUNIA</v>
          </cell>
          <cell r="E16">
            <v>43.5</v>
          </cell>
        </row>
        <row r="17">
          <cell r="C17" t="str">
            <v>BERHAMPUR</v>
          </cell>
          <cell r="D17">
            <v>49</v>
          </cell>
          <cell r="E17">
            <v>31.4</v>
          </cell>
        </row>
        <row r="18">
          <cell r="C18" t="str">
            <v>BELAGUNTHA</v>
          </cell>
          <cell r="E18">
            <v>71</v>
          </cell>
        </row>
        <row r="19">
          <cell r="C19" t="str">
            <v>BHADRAK</v>
          </cell>
          <cell r="D19">
            <v>44.6</v>
          </cell>
          <cell r="E19">
            <v>31.4</v>
          </cell>
        </row>
        <row r="20">
          <cell r="C20" t="str">
            <v>BHANJANGAR</v>
          </cell>
          <cell r="D20">
            <v>104</v>
          </cell>
        </row>
        <row r="21">
          <cell r="C21" t="str">
            <v>BHAWANIPATNA</v>
          </cell>
          <cell r="E21">
            <v>65</v>
          </cell>
        </row>
        <row r="22">
          <cell r="C22" t="str">
            <v>BHUBAN</v>
          </cell>
          <cell r="E22">
            <v>38</v>
          </cell>
        </row>
        <row r="23">
          <cell r="C23" t="str">
            <v>BHUBANESWAR</v>
          </cell>
          <cell r="D23">
            <v>37.200000000000003</v>
          </cell>
          <cell r="E23">
            <v>19.600000000000001</v>
          </cell>
        </row>
        <row r="24">
          <cell r="C24" t="str">
            <v>BHUSAN</v>
          </cell>
          <cell r="E24">
            <v>29.2</v>
          </cell>
        </row>
        <row r="25">
          <cell r="C25" t="str">
            <v>BINJHARPUR</v>
          </cell>
          <cell r="E25">
            <v>38</v>
          </cell>
        </row>
        <row r="26">
          <cell r="C26" t="str">
            <v>BORIKINA</v>
          </cell>
          <cell r="D26">
            <v>60</v>
          </cell>
          <cell r="E26">
            <v>60</v>
          </cell>
        </row>
        <row r="27">
          <cell r="C27" t="str">
            <v>CHANDIKHOL</v>
          </cell>
          <cell r="D27">
            <v>71</v>
          </cell>
          <cell r="E27">
            <v>45</v>
          </cell>
        </row>
        <row r="28">
          <cell r="C28" t="str">
            <v>CHANDANESWAR</v>
          </cell>
          <cell r="E28">
            <v>82</v>
          </cell>
        </row>
        <row r="29">
          <cell r="C29" t="str">
            <v>CHADBALI</v>
          </cell>
          <cell r="E29">
            <v>40</v>
          </cell>
        </row>
        <row r="30">
          <cell r="C30" t="str">
            <v>CHARAMPA</v>
          </cell>
          <cell r="D30">
            <v>44.6</v>
          </cell>
          <cell r="E30">
            <v>33.6</v>
          </cell>
        </row>
        <row r="31">
          <cell r="C31" t="str">
            <v>CHHATIA</v>
          </cell>
          <cell r="D31">
            <v>65.5</v>
          </cell>
          <cell r="E31">
            <v>32.5</v>
          </cell>
        </row>
        <row r="32">
          <cell r="C32" t="str">
            <v>CHOUDWAR</v>
          </cell>
          <cell r="D32">
            <v>44.6</v>
          </cell>
          <cell r="E32">
            <v>27</v>
          </cell>
        </row>
        <row r="33">
          <cell r="C33" t="str">
            <v>CHHATRAPUR</v>
          </cell>
          <cell r="E33">
            <v>41</v>
          </cell>
        </row>
        <row r="34">
          <cell r="C34" t="str">
            <v>DARADAPATNA</v>
          </cell>
          <cell r="D34">
            <v>65</v>
          </cell>
          <cell r="E34">
            <v>65</v>
          </cell>
        </row>
        <row r="35">
          <cell r="C35" t="str">
            <v>DASPALLA</v>
          </cell>
          <cell r="E35">
            <v>60</v>
          </cell>
        </row>
        <row r="36">
          <cell r="C36" t="str">
            <v>DHENKANAL</v>
          </cell>
          <cell r="D36">
            <v>40.200000000000003</v>
          </cell>
          <cell r="E36">
            <v>27</v>
          </cell>
        </row>
        <row r="37">
          <cell r="C37" t="str">
            <v>DHIASAHI</v>
          </cell>
          <cell r="E37">
            <v>49</v>
          </cell>
        </row>
        <row r="38">
          <cell r="C38" t="str">
            <v>DHARAMGARH</v>
          </cell>
          <cell r="E38">
            <v>63</v>
          </cell>
        </row>
        <row r="39">
          <cell r="C39" t="str">
            <v>DIGAPAHANDI</v>
          </cell>
          <cell r="D39">
            <v>76.5</v>
          </cell>
          <cell r="E39">
            <v>51</v>
          </cell>
        </row>
        <row r="40">
          <cell r="C40" t="str">
            <v>DUBURI</v>
          </cell>
          <cell r="E40">
            <v>49</v>
          </cell>
        </row>
        <row r="41">
          <cell r="C41" t="str">
            <v>GELPUR</v>
          </cell>
          <cell r="D41">
            <v>44.6</v>
          </cell>
        </row>
        <row r="42">
          <cell r="C42" t="str">
            <v>HATADIHI</v>
          </cell>
          <cell r="E42">
            <v>50</v>
          </cell>
        </row>
        <row r="43">
          <cell r="C43" t="str">
            <v>ITAMATI</v>
          </cell>
          <cell r="D43">
            <v>44.6</v>
          </cell>
          <cell r="E43">
            <v>34.700000000000003</v>
          </cell>
        </row>
        <row r="44">
          <cell r="C44" t="str">
            <v>JAGATSINGHPUR</v>
          </cell>
          <cell r="D44">
            <v>44.6</v>
          </cell>
          <cell r="E44">
            <v>31.4</v>
          </cell>
        </row>
        <row r="45">
          <cell r="C45" t="str">
            <v>JAJPUR ROAD</v>
          </cell>
          <cell r="D45">
            <v>71</v>
          </cell>
          <cell r="E45">
            <v>29.2</v>
          </cell>
        </row>
        <row r="46">
          <cell r="C46" t="str">
            <v>JAJPUR TOWN</v>
          </cell>
          <cell r="D46">
            <v>49</v>
          </cell>
          <cell r="E46">
            <v>31.4</v>
          </cell>
        </row>
        <row r="47">
          <cell r="C47" t="str">
            <v>JALESWAR</v>
          </cell>
          <cell r="D47">
            <v>115</v>
          </cell>
          <cell r="E47">
            <v>40.200000000000003</v>
          </cell>
        </row>
        <row r="48">
          <cell r="C48" t="str">
            <v>JANHA</v>
          </cell>
          <cell r="D48">
            <v>75</v>
          </cell>
          <cell r="E48">
            <v>35</v>
          </cell>
        </row>
        <row r="49">
          <cell r="C49" t="str">
            <v>JARKA</v>
          </cell>
          <cell r="D49">
            <v>60</v>
          </cell>
          <cell r="E49">
            <v>31.4</v>
          </cell>
        </row>
        <row r="50">
          <cell r="C50" t="str">
            <v>JATAMUNDIA</v>
          </cell>
          <cell r="E50">
            <v>29.2</v>
          </cell>
        </row>
        <row r="51">
          <cell r="C51" t="str">
            <v>JASIPUR</v>
          </cell>
          <cell r="D51">
            <v>104</v>
          </cell>
        </row>
        <row r="52">
          <cell r="C52" t="str">
            <v>JATNI</v>
          </cell>
          <cell r="D52">
            <v>40.200000000000003</v>
          </cell>
          <cell r="E52">
            <v>29.2</v>
          </cell>
        </row>
        <row r="53">
          <cell r="C53" t="str">
            <v>JEYPORE</v>
          </cell>
          <cell r="D53">
            <v>85</v>
          </cell>
          <cell r="E53">
            <v>60</v>
          </cell>
        </row>
        <row r="54">
          <cell r="C54" t="str">
            <v>JODA</v>
          </cell>
          <cell r="E54">
            <v>60</v>
          </cell>
        </row>
        <row r="55">
          <cell r="C55" t="str">
            <v>JANAGARH</v>
          </cell>
          <cell r="E55">
            <v>75</v>
          </cell>
        </row>
        <row r="56">
          <cell r="C56" t="str">
            <v>JHARSUGUDA</v>
          </cell>
          <cell r="D56">
            <v>70</v>
          </cell>
        </row>
        <row r="57">
          <cell r="C57" t="str">
            <v>KANDUAPADA</v>
          </cell>
          <cell r="E57">
            <v>40</v>
          </cell>
        </row>
        <row r="58">
          <cell r="C58" t="str">
            <v>KAMAKHYANAGAR</v>
          </cell>
          <cell r="E58">
            <v>27</v>
          </cell>
        </row>
        <row r="59">
          <cell r="C59" t="str">
            <v>KANTABANJI</v>
          </cell>
          <cell r="E59">
            <v>63</v>
          </cell>
        </row>
        <row r="60">
          <cell r="C60" t="str">
            <v>KARANJIA</v>
          </cell>
          <cell r="D60">
            <v>104</v>
          </cell>
          <cell r="E60">
            <v>60</v>
          </cell>
        </row>
        <row r="61">
          <cell r="C61" t="str">
            <v>KENDRAPARA</v>
          </cell>
          <cell r="D61">
            <v>40.200000000000003</v>
          </cell>
          <cell r="E61">
            <v>29.2</v>
          </cell>
        </row>
        <row r="62">
          <cell r="C62" t="str">
            <v>KEONJHAR</v>
          </cell>
          <cell r="D62">
            <v>49</v>
          </cell>
          <cell r="E62">
            <v>34.700000000000003</v>
          </cell>
        </row>
        <row r="63">
          <cell r="C63" t="str">
            <v>KESHIPUR</v>
          </cell>
          <cell r="D63">
            <v>82</v>
          </cell>
        </row>
        <row r="64">
          <cell r="C64" t="str">
            <v>KESINGA</v>
          </cell>
          <cell r="D64">
            <v>75</v>
          </cell>
        </row>
        <row r="65">
          <cell r="C65" t="str">
            <v>KHAJURIAKATA</v>
          </cell>
          <cell r="D65">
            <v>50</v>
          </cell>
          <cell r="E65">
            <v>40</v>
          </cell>
        </row>
        <row r="66">
          <cell r="C66" t="str">
            <v>KHALARI</v>
          </cell>
          <cell r="E66">
            <v>29.2</v>
          </cell>
        </row>
        <row r="67">
          <cell r="C67" t="str">
            <v>KHALIKOT</v>
          </cell>
          <cell r="D67">
            <v>82</v>
          </cell>
        </row>
        <row r="68">
          <cell r="C68" t="str">
            <v>KHARIAR ROAD</v>
          </cell>
          <cell r="E68">
            <v>73</v>
          </cell>
        </row>
        <row r="69">
          <cell r="C69" t="str">
            <v>KHURDA</v>
          </cell>
          <cell r="D69">
            <v>44.6</v>
          </cell>
          <cell r="E69">
            <v>31.4</v>
          </cell>
        </row>
        <row r="70">
          <cell r="C70" t="str">
            <v>KORAPUT</v>
          </cell>
          <cell r="E70">
            <v>71</v>
          </cell>
        </row>
        <row r="71">
          <cell r="C71" t="str">
            <v>KUAKHIA</v>
          </cell>
          <cell r="D71">
            <v>49</v>
          </cell>
          <cell r="E71">
            <v>40.200000000000003</v>
          </cell>
        </row>
        <row r="72">
          <cell r="C72" t="str">
            <v>KULEILO</v>
          </cell>
          <cell r="D72">
            <v>40.200000000000003</v>
          </cell>
        </row>
        <row r="73">
          <cell r="C73" t="str">
            <v>MALKANGIRI</v>
          </cell>
          <cell r="E73">
            <v>93</v>
          </cell>
        </row>
        <row r="74">
          <cell r="C74" t="str">
            <v>NALCO</v>
          </cell>
          <cell r="E74">
            <v>29.2</v>
          </cell>
        </row>
        <row r="75">
          <cell r="C75" t="str">
            <v>NAYAGARH</v>
          </cell>
          <cell r="D75">
            <v>44.6</v>
          </cell>
          <cell r="E75">
            <v>34.700000000000003</v>
          </cell>
        </row>
        <row r="76">
          <cell r="C76" t="str">
            <v>NIALI</v>
          </cell>
          <cell r="E76">
            <v>38</v>
          </cell>
        </row>
        <row r="77">
          <cell r="C77" t="str">
            <v>NIMAPARA</v>
          </cell>
          <cell r="E77">
            <v>31.4</v>
          </cell>
        </row>
        <row r="78">
          <cell r="C78" t="str">
            <v>NISCHINTKOILI</v>
          </cell>
          <cell r="D78">
            <v>40.200000000000003</v>
          </cell>
          <cell r="E78">
            <v>29.2</v>
          </cell>
        </row>
        <row r="79">
          <cell r="C79" t="str">
            <v>PANIKOILI</v>
          </cell>
          <cell r="D79">
            <v>44.6</v>
          </cell>
          <cell r="E79">
            <v>29.2</v>
          </cell>
        </row>
        <row r="80">
          <cell r="C80" t="str">
            <v>PARADEEP</v>
          </cell>
          <cell r="D80">
            <v>44.6</v>
          </cell>
          <cell r="E80">
            <v>34.4</v>
          </cell>
        </row>
        <row r="81">
          <cell r="C81" t="str">
            <v>PATTAMUNDAI</v>
          </cell>
          <cell r="D81">
            <v>80</v>
          </cell>
          <cell r="E81">
            <v>29.2</v>
          </cell>
        </row>
        <row r="82">
          <cell r="C82" t="str">
            <v>PIPILI</v>
          </cell>
          <cell r="E82">
            <v>30</v>
          </cell>
        </row>
        <row r="83">
          <cell r="C83" t="str">
            <v>PARALAKHEMUNDI</v>
          </cell>
          <cell r="E83">
            <v>93</v>
          </cell>
        </row>
        <row r="84">
          <cell r="C84" t="str">
            <v>PHULBANI</v>
          </cell>
          <cell r="E84">
            <v>71</v>
          </cell>
        </row>
        <row r="85">
          <cell r="C85" t="str">
            <v>PIPILI</v>
          </cell>
          <cell r="E85">
            <v>43.5</v>
          </cell>
        </row>
        <row r="86">
          <cell r="C86" t="str">
            <v>PIRAHAT</v>
          </cell>
          <cell r="D86">
            <v>82</v>
          </cell>
        </row>
        <row r="87">
          <cell r="C87" t="str">
            <v>POLASARA</v>
          </cell>
          <cell r="E87">
            <v>65.5</v>
          </cell>
        </row>
        <row r="88">
          <cell r="C88" t="str">
            <v>PURI</v>
          </cell>
          <cell r="D88">
            <v>44.6</v>
          </cell>
          <cell r="E88">
            <v>31.4</v>
          </cell>
        </row>
        <row r="89">
          <cell r="C89" t="str">
            <v>PURUSOTTAMPUR</v>
          </cell>
          <cell r="D89">
            <v>82</v>
          </cell>
        </row>
        <row r="90">
          <cell r="C90" t="str">
            <v>RAHAMA</v>
          </cell>
          <cell r="D90">
            <v>44.6</v>
          </cell>
          <cell r="E90">
            <v>31.4</v>
          </cell>
        </row>
        <row r="91">
          <cell r="C91" t="str">
            <v>RAIRANGPUR</v>
          </cell>
          <cell r="D91">
            <v>104</v>
          </cell>
          <cell r="E91">
            <v>54.5</v>
          </cell>
        </row>
        <row r="92">
          <cell r="C92" t="str">
            <v>RAMBAG</v>
          </cell>
          <cell r="E92">
            <v>43.5</v>
          </cell>
        </row>
        <row r="93">
          <cell r="C93" t="str">
            <v>RAMBHA</v>
          </cell>
          <cell r="E93">
            <v>60</v>
          </cell>
        </row>
        <row r="94">
          <cell r="C94" t="str">
            <v>RAYAGADA</v>
          </cell>
          <cell r="E94">
            <v>115</v>
          </cell>
        </row>
        <row r="95">
          <cell r="C95" t="str">
            <v>ROURKELA</v>
          </cell>
          <cell r="D95">
            <v>70</v>
          </cell>
          <cell r="E95">
            <v>41</v>
          </cell>
        </row>
        <row r="96">
          <cell r="C96" t="str">
            <v>SALIPUR</v>
          </cell>
          <cell r="E96">
            <v>43.5</v>
          </cell>
        </row>
        <row r="97">
          <cell r="C97" t="str">
            <v>SAMBALPUR</v>
          </cell>
          <cell r="D97">
            <v>65</v>
          </cell>
          <cell r="E97">
            <v>40</v>
          </cell>
        </row>
        <row r="98">
          <cell r="C98" t="str">
            <v>SARALA ROAD</v>
          </cell>
          <cell r="D98">
            <v>44.6</v>
          </cell>
        </row>
        <row r="99">
          <cell r="C99" t="str">
            <v>SERAGADA</v>
          </cell>
          <cell r="E99">
            <v>49</v>
          </cell>
        </row>
        <row r="100">
          <cell r="C100" t="str">
            <v>SORO</v>
          </cell>
          <cell r="D100">
            <v>49</v>
          </cell>
          <cell r="E100">
            <v>34.700000000000003</v>
          </cell>
        </row>
        <row r="101">
          <cell r="C101" t="str">
            <v>SORADA</v>
          </cell>
          <cell r="E101">
            <v>71</v>
          </cell>
        </row>
        <row r="102">
          <cell r="C102" t="str">
            <v>TALCHER</v>
          </cell>
          <cell r="D102">
            <v>44.6</v>
          </cell>
          <cell r="E102">
            <v>29.2</v>
          </cell>
        </row>
        <row r="103">
          <cell r="C103" t="str">
            <v>UDALA</v>
          </cell>
          <cell r="E103">
            <v>71</v>
          </cell>
        </row>
        <row r="104">
          <cell r="C104" t="str">
            <v>UTTARA</v>
          </cell>
          <cell r="E104">
            <v>29.2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"/>
  <sheetViews>
    <sheetView tabSelected="1" workbookViewId="0">
      <selection activeCell="Q6" sqref="Q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7.5703125" style="1" bestFit="1" customWidth="1"/>
    <col min="7" max="7" width="11" style="1" bestFit="1" customWidth="1"/>
    <col min="8" max="8" width="5.42578125" style="1" bestFit="1" customWidth="1"/>
    <col min="9" max="10" width="5.5703125" style="1" bestFit="1" customWidth="1"/>
    <col min="11" max="11" width="7.140625" style="1" bestFit="1" customWidth="1"/>
    <col min="12" max="12" width="6" style="1" bestFit="1" customWidth="1"/>
    <col min="13" max="13" width="8.5703125" style="1" bestFit="1" customWidth="1"/>
    <col min="14" max="16384" width="9.140625" style="1"/>
  </cols>
  <sheetData>
    <row r="1" spans="1:13" ht="90" customHeight="1">
      <c r="A1" s="14"/>
      <c r="B1" s="15"/>
      <c r="C1" s="15"/>
      <c r="D1" s="15"/>
      <c r="E1" s="15"/>
      <c r="F1" s="15"/>
      <c r="G1" s="15"/>
      <c r="H1" s="16"/>
      <c r="I1" s="6" t="s">
        <v>0</v>
      </c>
      <c r="J1" s="6"/>
      <c r="K1" s="6"/>
      <c r="L1" s="6"/>
      <c r="M1" s="6"/>
    </row>
    <row r="2" spans="1:13" ht="90" customHeight="1">
      <c r="A2" s="14" t="s">
        <v>152</v>
      </c>
      <c r="B2" s="15"/>
      <c r="C2" s="15"/>
      <c r="D2" s="15"/>
      <c r="E2" s="15"/>
      <c r="F2" s="15"/>
      <c r="G2" s="15"/>
      <c r="H2" s="16"/>
      <c r="I2" s="6" t="s">
        <v>154</v>
      </c>
      <c r="J2" s="6"/>
      <c r="K2" s="6"/>
      <c r="L2" s="6"/>
      <c r="M2" s="6"/>
    </row>
    <row r="3" spans="1:13" s="13" customFormat="1" ht="30">
      <c r="A3" s="12" t="s">
        <v>120</v>
      </c>
      <c r="B3" s="12" t="s">
        <v>1</v>
      </c>
      <c r="C3" s="12" t="s">
        <v>121</v>
      </c>
      <c r="D3" s="12" t="s">
        <v>122</v>
      </c>
      <c r="E3" s="12" t="s">
        <v>123</v>
      </c>
      <c r="F3" s="12" t="s">
        <v>124</v>
      </c>
      <c r="G3" s="12" t="s">
        <v>2</v>
      </c>
      <c r="H3" s="12" t="s">
        <v>3</v>
      </c>
      <c r="I3" s="12" t="s">
        <v>4</v>
      </c>
      <c r="J3" s="12" t="s">
        <v>149</v>
      </c>
      <c r="K3" s="12" t="s">
        <v>150</v>
      </c>
      <c r="L3" s="12" t="s">
        <v>151</v>
      </c>
      <c r="M3" s="12" t="s">
        <v>5</v>
      </c>
    </row>
    <row r="4" spans="1:13">
      <c r="A4" s="2">
        <v>1</v>
      </c>
      <c r="B4" s="4" t="s">
        <v>6</v>
      </c>
      <c r="C4" s="4" t="s">
        <v>76</v>
      </c>
      <c r="D4" s="4" t="s">
        <v>7</v>
      </c>
      <c r="E4" s="10" t="s">
        <v>148</v>
      </c>
      <c r="F4" s="2" t="s">
        <v>125</v>
      </c>
      <c r="G4" s="2" t="s">
        <v>8</v>
      </c>
      <c r="H4" s="2">
        <v>13</v>
      </c>
      <c r="I4" s="3">
        <v>40.200000000000003</v>
      </c>
      <c r="J4" s="3">
        <f>H4*2</f>
        <v>26</v>
      </c>
      <c r="K4" s="3">
        <f>H4*5</f>
        <v>65</v>
      </c>
      <c r="L4" s="3">
        <v>25</v>
      </c>
      <c r="M4" s="5">
        <f>H4*I4+J4+K4+L4</f>
        <v>638.6</v>
      </c>
    </row>
    <row r="5" spans="1:13">
      <c r="A5" s="2">
        <v>2</v>
      </c>
      <c r="B5" s="4" t="s">
        <v>6</v>
      </c>
      <c r="C5" s="4" t="s">
        <v>77</v>
      </c>
      <c r="D5" s="4" t="s">
        <v>9</v>
      </c>
      <c r="E5" s="11" t="s">
        <v>148</v>
      </c>
      <c r="F5" s="2" t="s">
        <v>126</v>
      </c>
      <c r="G5" s="2" t="s">
        <v>10</v>
      </c>
      <c r="H5" s="2">
        <v>1</v>
      </c>
      <c r="I5" s="3">
        <f>VLOOKUP(F5,[2]Invoice!$F$5:$I$52,4,FALSE)</f>
        <v>40.200000000000003</v>
      </c>
      <c r="J5" s="3">
        <f t="shared" ref="J5:J47" si="0">H5*2</f>
        <v>2</v>
      </c>
      <c r="K5" s="3">
        <f t="shared" ref="K5:K47" si="1">H5*5</f>
        <v>5</v>
      </c>
      <c r="L5" s="3">
        <v>25</v>
      </c>
      <c r="M5" s="3">
        <f t="shared" ref="M5:M47" si="2">H5*I5+J5+K5+L5</f>
        <v>72.2</v>
      </c>
    </row>
    <row r="6" spans="1:13">
      <c r="A6" s="2">
        <v>3</v>
      </c>
      <c r="B6" s="4" t="s">
        <v>6</v>
      </c>
      <c r="C6" s="4" t="s">
        <v>78</v>
      </c>
      <c r="D6" s="4" t="s">
        <v>11</v>
      </c>
      <c r="E6" s="11" t="s">
        <v>148</v>
      </c>
      <c r="F6" s="2" t="s">
        <v>127</v>
      </c>
      <c r="G6" s="2" t="s">
        <v>10</v>
      </c>
      <c r="H6" s="2">
        <v>5</v>
      </c>
      <c r="I6" s="3">
        <f>VLOOKUP(F6,[2]Invoice!$F$5:$I$52,4,FALSE)</f>
        <v>31.4</v>
      </c>
      <c r="J6" s="3">
        <f t="shared" si="0"/>
        <v>10</v>
      </c>
      <c r="K6" s="3">
        <f t="shared" si="1"/>
        <v>25</v>
      </c>
      <c r="L6" s="3">
        <v>25</v>
      </c>
      <c r="M6" s="3">
        <f t="shared" si="2"/>
        <v>217</v>
      </c>
    </row>
    <row r="7" spans="1:13">
      <c r="A7" s="2">
        <v>5</v>
      </c>
      <c r="B7" s="4" t="s">
        <v>12</v>
      </c>
      <c r="C7" s="4" t="s">
        <v>79</v>
      </c>
      <c r="D7" s="4" t="s">
        <v>13</v>
      </c>
      <c r="E7" s="11" t="s">
        <v>148</v>
      </c>
      <c r="F7" s="2" t="s">
        <v>128</v>
      </c>
      <c r="G7" s="2" t="s">
        <v>10</v>
      </c>
      <c r="H7" s="2">
        <v>4</v>
      </c>
      <c r="I7" s="3">
        <v>37</v>
      </c>
      <c r="J7" s="3">
        <f t="shared" si="0"/>
        <v>8</v>
      </c>
      <c r="K7" s="3">
        <f t="shared" si="1"/>
        <v>20</v>
      </c>
      <c r="L7" s="3">
        <v>25</v>
      </c>
      <c r="M7" s="3">
        <f t="shared" si="2"/>
        <v>201</v>
      </c>
    </row>
    <row r="8" spans="1:13">
      <c r="A8" s="2">
        <v>6</v>
      </c>
      <c r="B8" s="4" t="s">
        <v>12</v>
      </c>
      <c r="C8" s="4" t="s">
        <v>80</v>
      </c>
      <c r="D8" s="4" t="s">
        <v>14</v>
      </c>
      <c r="E8" s="11" t="s">
        <v>148</v>
      </c>
      <c r="F8" s="2" t="s">
        <v>129</v>
      </c>
      <c r="G8" s="2" t="s">
        <v>15</v>
      </c>
      <c r="H8" s="2">
        <v>12</v>
      </c>
      <c r="I8" s="3">
        <v>35</v>
      </c>
      <c r="J8" s="3">
        <f t="shared" si="0"/>
        <v>24</v>
      </c>
      <c r="K8" s="3">
        <f t="shared" si="1"/>
        <v>60</v>
      </c>
      <c r="L8" s="3">
        <v>25</v>
      </c>
      <c r="M8" s="3">
        <f t="shared" si="2"/>
        <v>529</v>
      </c>
    </row>
    <row r="9" spans="1:13">
      <c r="A9" s="2">
        <v>7</v>
      </c>
      <c r="B9" s="4" t="s">
        <v>16</v>
      </c>
      <c r="C9" s="4" t="s">
        <v>81</v>
      </c>
      <c r="D9" s="4" t="s">
        <v>17</v>
      </c>
      <c r="E9" s="11" t="s">
        <v>148</v>
      </c>
      <c r="F9" s="2" t="s">
        <v>127</v>
      </c>
      <c r="G9" s="2" t="s">
        <v>10</v>
      </c>
      <c r="H9" s="2">
        <v>3</v>
      </c>
      <c r="I9" s="3">
        <f>VLOOKUP(F9,[2]Invoice!$F$5:$I$52,4,FALSE)</f>
        <v>31.4</v>
      </c>
      <c r="J9" s="3">
        <f t="shared" si="0"/>
        <v>6</v>
      </c>
      <c r="K9" s="3">
        <f t="shared" si="1"/>
        <v>15</v>
      </c>
      <c r="L9" s="3">
        <v>25</v>
      </c>
      <c r="M9" s="3">
        <f t="shared" si="2"/>
        <v>140.19999999999999</v>
      </c>
    </row>
    <row r="10" spans="1:13" ht="30">
      <c r="A10" s="2">
        <v>8</v>
      </c>
      <c r="B10" s="4" t="s">
        <v>16</v>
      </c>
      <c r="C10" s="4" t="s">
        <v>82</v>
      </c>
      <c r="D10" s="4" t="s">
        <v>18</v>
      </c>
      <c r="E10" s="11" t="s">
        <v>148</v>
      </c>
      <c r="F10" s="2" t="s">
        <v>130</v>
      </c>
      <c r="G10" s="2" t="s">
        <v>19</v>
      </c>
      <c r="H10" s="2">
        <v>20</v>
      </c>
      <c r="I10" s="3">
        <v>40.200000000000003</v>
      </c>
      <c r="J10" s="3">
        <f t="shared" si="0"/>
        <v>40</v>
      </c>
      <c r="K10" s="3">
        <f t="shared" si="1"/>
        <v>100</v>
      </c>
      <c r="L10" s="3">
        <v>25</v>
      </c>
      <c r="M10" s="3">
        <f t="shared" si="2"/>
        <v>969</v>
      </c>
    </row>
    <row r="11" spans="1:13" ht="30">
      <c r="A11" s="2">
        <v>9</v>
      </c>
      <c r="B11" s="4" t="s">
        <v>16</v>
      </c>
      <c r="C11" s="4" t="s">
        <v>83</v>
      </c>
      <c r="D11" s="4" t="s">
        <v>20</v>
      </c>
      <c r="E11" s="11" t="s">
        <v>148</v>
      </c>
      <c r="F11" s="2" t="s">
        <v>131</v>
      </c>
      <c r="G11" s="2" t="s">
        <v>19</v>
      </c>
      <c r="H11" s="2">
        <v>15</v>
      </c>
      <c r="I11" s="3">
        <v>70</v>
      </c>
      <c r="J11" s="3">
        <f t="shared" si="0"/>
        <v>30</v>
      </c>
      <c r="K11" s="3">
        <f t="shared" si="1"/>
        <v>75</v>
      </c>
      <c r="L11" s="3">
        <v>25</v>
      </c>
      <c r="M11" s="3">
        <f t="shared" si="2"/>
        <v>1180</v>
      </c>
    </row>
    <row r="12" spans="1:13" ht="30">
      <c r="A12" s="2">
        <v>10</v>
      </c>
      <c r="B12" s="4" t="s">
        <v>16</v>
      </c>
      <c r="C12" s="4" t="s">
        <v>84</v>
      </c>
      <c r="D12" s="4" t="s">
        <v>21</v>
      </c>
      <c r="E12" s="11" t="s">
        <v>148</v>
      </c>
      <c r="F12" s="2" t="s">
        <v>132</v>
      </c>
      <c r="G12" s="2" t="s">
        <v>19</v>
      </c>
      <c r="H12" s="2">
        <v>12</v>
      </c>
      <c r="I12" s="3">
        <v>50</v>
      </c>
      <c r="J12" s="3">
        <f t="shared" si="0"/>
        <v>24</v>
      </c>
      <c r="K12" s="3">
        <f t="shared" si="1"/>
        <v>60</v>
      </c>
      <c r="L12" s="3">
        <v>25</v>
      </c>
      <c r="M12" s="3">
        <f t="shared" si="2"/>
        <v>709</v>
      </c>
    </row>
    <row r="13" spans="1:13">
      <c r="A13" s="2">
        <v>11</v>
      </c>
      <c r="B13" s="4" t="s">
        <v>22</v>
      </c>
      <c r="C13" s="4" t="s">
        <v>85</v>
      </c>
      <c r="D13" s="4" t="s">
        <v>23</v>
      </c>
      <c r="E13" s="11" t="s">
        <v>148</v>
      </c>
      <c r="F13" s="2" t="s">
        <v>127</v>
      </c>
      <c r="G13" s="2" t="s">
        <v>10</v>
      </c>
      <c r="H13" s="2">
        <v>8</v>
      </c>
      <c r="I13" s="3">
        <f>VLOOKUP(F13,[2]Invoice!$F$5:$I$52,4,FALSE)</f>
        <v>31.4</v>
      </c>
      <c r="J13" s="3">
        <f t="shared" si="0"/>
        <v>16</v>
      </c>
      <c r="K13" s="3">
        <f t="shared" si="1"/>
        <v>40</v>
      </c>
      <c r="L13" s="3">
        <v>25</v>
      </c>
      <c r="M13" s="3">
        <f t="shared" si="2"/>
        <v>332.2</v>
      </c>
    </row>
    <row r="14" spans="1:13">
      <c r="A14" s="2">
        <v>12</v>
      </c>
      <c r="B14" s="4" t="s">
        <v>22</v>
      </c>
      <c r="C14" s="4" t="s">
        <v>86</v>
      </c>
      <c r="D14" s="4" t="s">
        <v>24</v>
      </c>
      <c r="E14" s="11" t="s">
        <v>148</v>
      </c>
      <c r="F14" s="2" t="s">
        <v>133</v>
      </c>
      <c r="G14" s="2" t="s">
        <v>10</v>
      </c>
      <c r="H14" s="2">
        <v>5</v>
      </c>
      <c r="I14" s="3">
        <v>70</v>
      </c>
      <c r="J14" s="3">
        <f t="shared" si="0"/>
        <v>10</v>
      </c>
      <c r="K14" s="3">
        <f t="shared" si="1"/>
        <v>25</v>
      </c>
      <c r="L14" s="3">
        <v>25</v>
      </c>
      <c r="M14" s="3">
        <f t="shared" si="2"/>
        <v>410</v>
      </c>
    </row>
    <row r="15" spans="1:13">
      <c r="A15" s="2">
        <v>13</v>
      </c>
      <c r="B15" s="4" t="s">
        <v>22</v>
      </c>
      <c r="C15" s="4" t="s">
        <v>87</v>
      </c>
      <c r="D15" s="4" t="s">
        <v>25</v>
      </c>
      <c r="E15" s="11" t="s">
        <v>148</v>
      </c>
      <c r="F15" s="2" t="s">
        <v>130</v>
      </c>
      <c r="G15" s="2" t="s">
        <v>8</v>
      </c>
      <c r="H15" s="2">
        <v>12</v>
      </c>
      <c r="I15" s="3">
        <f>VLOOKUP(F15,[1]Invoice!$F$10:$I$62,4,FALSE)</f>
        <v>40.200000000000003</v>
      </c>
      <c r="J15" s="3">
        <f t="shared" si="0"/>
        <v>24</v>
      </c>
      <c r="K15" s="3">
        <f t="shared" si="1"/>
        <v>60</v>
      </c>
      <c r="L15" s="3">
        <v>25</v>
      </c>
      <c r="M15" s="3">
        <f t="shared" si="2"/>
        <v>591.40000000000009</v>
      </c>
    </row>
    <row r="16" spans="1:13">
      <c r="A16" s="2">
        <v>14</v>
      </c>
      <c r="B16" s="4" t="s">
        <v>26</v>
      </c>
      <c r="C16" s="4" t="s">
        <v>88</v>
      </c>
      <c r="D16" s="4" t="s">
        <v>27</v>
      </c>
      <c r="E16" s="11" t="s">
        <v>148</v>
      </c>
      <c r="F16" s="2" t="s">
        <v>127</v>
      </c>
      <c r="G16" s="2" t="s">
        <v>10</v>
      </c>
      <c r="H16" s="2">
        <v>5</v>
      </c>
      <c r="I16" s="3">
        <f>VLOOKUP(F16,[2]Invoice!$F$5:$I$52,4,FALSE)</f>
        <v>31.4</v>
      </c>
      <c r="J16" s="3">
        <f t="shared" si="0"/>
        <v>10</v>
      </c>
      <c r="K16" s="3">
        <f t="shared" si="1"/>
        <v>25</v>
      </c>
      <c r="L16" s="3">
        <v>25</v>
      </c>
      <c r="M16" s="3">
        <f t="shared" si="2"/>
        <v>217</v>
      </c>
    </row>
    <row r="17" spans="1:13">
      <c r="A17" s="2">
        <v>15</v>
      </c>
      <c r="B17" s="4" t="s">
        <v>28</v>
      </c>
      <c r="C17" s="4" t="s">
        <v>89</v>
      </c>
      <c r="D17" s="4" t="s">
        <v>29</v>
      </c>
      <c r="E17" s="11" t="s">
        <v>148</v>
      </c>
      <c r="F17" s="2" t="s">
        <v>134</v>
      </c>
      <c r="G17" s="2" t="s">
        <v>10</v>
      </c>
      <c r="H17" s="2">
        <v>2</v>
      </c>
      <c r="I17" s="3">
        <v>31.4</v>
      </c>
      <c r="J17" s="3">
        <f t="shared" si="0"/>
        <v>4</v>
      </c>
      <c r="K17" s="3">
        <f t="shared" si="1"/>
        <v>10</v>
      </c>
      <c r="L17" s="3">
        <v>25</v>
      </c>
      <c r="M17" s="3">
        <f t="shared" si="2"/>
        <v>101.8</v>
      </c>
    </row>
    <row r="18" spans="1:13">
      <c r="A18" s="2">
        <v>16</v>
      </c>
      <c r="B18" s="4" t="s">
        <v>30</v>
      </c>
      <c r="C18" s="4" t="s">
        <v>90</v>
      </c>
      <c r="D18" s="4" t="s">
        <v>13</v>
      </c>
      <c r="E18" s="11" t="s">
        <v>148</v>
      </c>
      <c r="F18" s="2" t="s">
        <v>128</v>
      </c>
      <c r="G18" s="2" t="s">
        <v>10</v>
      </c>
      <c r="H18" s="2">
        <v>4</v>
      </c>
      <c r="I18" s="3">
        <v>37</v>
      </c>
      <c r="J18" s="3">
        <f t="shared" si="0"/>
        <v>8</v>
      </c>
      <c r="K18" s="3">
        <f t="shared" si="1"/>
        <v>20</v>
      </c>
      <c r="L18" s="3">
        <v>25</v>
      </c>
      <c r="M18" s="3">
        <f t="shared" si="2"/>
        <v>201</v>
      </c>
    </row>
    <row r="19" spans="1:13">
      <c r="A19" s="2">
        <v>17</v>
      </c>
      <c r="B19" s="4" t="s">
        <v>30</v>
      </c>
      <c r="C19" s="4" t="s">
        <v>91</v>
      </c>
      <c r="D19" s="4" t="s">
        <v>31</v>
      </c>
      <c r="E19" s="11" t="s">
        <v>148</v>
      </c>
      <c r="F19" s="2" t="s">
        <v>126</v>
      </c>
      <c r="G19" s="2" t="s">
        <v>10</v>
      </c>
      <c r="H19" s="2">
        <v>2</v>
      </c>
      <c r="I19" s="3">
        <f>VLOOKUP(F19,[2]Invoice!$F$5:$I$52,4,FALSE)</f>
        <v>40.200000000000003</v>
      </c>
      <c r="J19" s="3">
        <f t="shared" si="0"/>
        <v>4</v>
      </c>
      <c r="K19" s="3">
        <f t="shared" si="1"/>
        <v>10</v>
      </c>
      <c r="L19" s="3">
        <v>25</v>
      </c>
      <c r="M19" s="3">
        <f t="shared" si="2"/>
        <v>119.4</v>
      </c>
    </row>
    <row r="20" spans="1:13">
      <c r="A20" s="2">
        <v>18</v>
      </c>
      <c r="B20" s="4" t="s">
        <v>32</v>
      </c>
      <c r="C20" s="4" t="s">
        <v>92</v>
      </c>
      <c r="D20" s="4" t="s">
        <v>33</v>
      </c>
      <c r="E20" s="11" t="s">
        <v>148</v>
      </c>
      <c r="F20" s="2" t="s">
        <v>135</v>
      </c>
      <c r="G20" s="2" t="s">
        <v>10</v>
      </c>
      <c r="H20" s="2">
        <v>4</v>
      </c>
      <c r="I20" s="3">
        <f>VLOOKUP(F20,[2]Invoice!$F$5:$I$52,4,FALSE)</f>
        <v>41</v>
      </c>
      <c r="J20" s="3">
        <f t="shared" si="0"/>
        <v>8</v>
      </c>
      <c r="K20" s="3">
        <f t="shared" si="1"/>
        <v>20</v>
      </c>
      <c r="L20" s="3">
        <v>25</v>
      </c>
      <c r="M20" s="3">
        <f t="shared" si="2"/>
        <v>217</v>
      </c>
    </row>
    <row r="21" spans="1:13">
      <c r="A21" s="2">
        <v>19</v>
      </c>
      <c r="B21" s="4" t="s">
        <v>32</v>
      </c>
      <c r="C21" s="4" t="s">
        <v>93</v>
      </c>
      <c r="D21" s="4" t="s">
        <v>34</v>
      </c>
      <c r="E21" s="11" t="s">
        <v>148</v>
      </c>
      <c r="F21" s="2" t="s">
        <v>136</v>
      </c>
      <c r="G21" s="2" t="s">
        <v>10</v>
      </c>
      <c r="H21" s="2">
        <v>3</v>
      </c>
      <c r="I21" s="3">
        <f>VLOOKUP(F21,[2]Invoice!$F$5:$I$52,4,FALSE)</f>
        <v>60</v>
      </c>
      <c r="J21" s="3">
        <f t="shared" si="0"/>
        <v>6</v>
      </c>
      <c r="K21" s="3">
        <f t="shared" si="1"/>
        <v>15</v>
      </c>
      <c r="L21" s="3">
        <v>25</v>
      </c>
      <c r="M21" s="3">
        <f t="shared" si="2"/>
        <v>226</v>
      </c>
    </row>
    <row r="22" spans="1:13">
      <c r="A22" s="2">
        <v>20</v>
      </c>
      <c r="B22" s="4" t="s">
        <v>35</v>
      </c>
      <c r="C22" s="4" t="s">
        <v>94</v>
      </c>
      <c r="D22" s="4" t="s">
        <v>36</v>
      </c>
      <c r="E22" s="11" t="s">
        <v>148</v>
      </c>
      <c r="F22" s="2" t="s">
        <v>130</v>
      </c>
      <c r="G22" s="2" t="s">
        <v>10</v>
      </c>
      <c r="H22" s="2">
        <v>1</v>
      </c>
      <c r="I22" s="3">
        <f>VLOOKUP(F22,[2]Invoice!$F$5:$I$52,4,FALSE)</f>
        <v>40.200000000000003</v>
      </c>
      <c r="J22" s="3">
        <f t="shared" si="0"/>
        <v>2</v>
      </c>
      <c r="K22" s="3">
        <f t="shared" si="1"/>
        <v>5</v>
      </c>
      <c r="L22" s="3">
        <v>25</v>
      </c>
      <c r="M22" s="3">
        <f t="shared" si="2"/>
        <v>72.2</v>
      </c>
    </row>
    <row r="23" spans="1:13">
      <c r="A23" s="2">
        <v>21</v>
      </c>
      <c r="B23" s="4" t="s">
        <v>35</v>
      </c>
      <c r="C23" s="4" t="s">
        <v>95</v>
      </c>
      <c r="D23" s="4" t="s">
        <v>37</v>
      </c>
      <c r="E23" s="11" t="s">
        <v>148</v>
      </c>
      <c r="F23" s="2" t="s">
        <v>135</v>
      </c>
      <c r="G23" s="2" t="s">
        <v>10</v>
      </c>
      <c r="H23" s="2">
        <v>1</v>
      </c>
      <c r="I23" s="3">
        <f>VLOOKUP(F23,[2]Invoice!$F$5:$I$52,4,FALSE)</f>
        <v>41</v>
      </c>
      <c r="J23" s="3">
        <f t="shared" si="0"/>
        <v>2</v>
      </c>
      <c r="K23" s="3">
        <f t="shared" si="1"/>
        <v>5</v>
      </c>
      <c r="L23" s="3">
        <v>25</v>
      </c>
      <c r="M23" s="3">
        <f t="shared" si="2"/>
        <v>73</v>
      </c>
    </row>
    <row r="24" spans="1:13">
      <c r="A24" s="2">
        <v>22</v>
      </c>
      <c r="B24" s="4" t="s">
        <v>38</v>
      </c>
      <c r="C24" s="4" t="s">
        <v>96</v>
      </c>
      <c r="D24" s="4" t="s">
        <v>39</v>
      </c>
      <c r="E24" s="11" t="s">
        <v>148</v>
      </c>
      <c r="F24" s="2" t="s">
        <v>137</v>
      </c>
      <c r="G24" s="2" t="s">
        <v>10</v>
      </c>
      <c r="H24" s="2">
        <v>1</v>
      </c>
      <c r="I24" s="3">
        <f>VLOOKUP(F24,[3]Sheet1!$C$2:$E$104,3,FALSE)</f>
        <v>31.4</v>
      </c>
      <c r="J24" s="3">
        <f t="shared" si="0"/>
        <v>2</v>
      </c>
      <c r="K24" s="3">
        <f t="shared" si="1"/>
        <v>5</v>
      </c>
      <c r="L24" s="3">
        <v>25</v>
      </c>
      <c r="M24" s="3">
        <f t="shared" si="2"/>
        <v>63.4</v>
      </c>
    </row>
    <row r="25" spans="1:13">
      <c r="A25" s="2">
        <v>23</v>
      </c>
      <c r="B25" s="4" t="s">
        <v>40</v>
      </c>
      <c r="C25" s="4" t="s">
        <v>97</v>
      </c>
      <c r="D25" s="4" t="s">
        <v>41</v>
      </c>
      <c r="E25" s="11" t="s">
        <v>148</v>
      </c>
      <c r="F25" s="2" t="s">
        <v>138</v>
      </c>
      <c r="G25" s="2" t="s">
        <v>8</v>
      </c>
      <c r="H25" s="2">
        <v>4</v>
      </c>
      <c r="I25" s="3">
        <f>VLOOKUP(F25,[1]Invoice!$F$10:$I$62,4,FALSE)</f>
        <v>44.6</v>
      </c>
      <c r="J25" s="3">
        <f t="shared" si="0"/>
        <v>8</v>
      </c>
      <c r="K25" s="3">
        <f t="shared" si="1"/>
        <v>20</v>
      </c>
      <c r="L25" s="3">
        <v>25</v>
      </c>
      <c r="M25" s="3">
        <f t="shared" si="2"/>
        <v>231.4</v>
      </c>
    </row>
    <row r="26" spans="1:13">
      <c r="A26" s="2">
        <v>24</v>
      </c>
      <c r="B26" s="4" t="s">
        <v>42</v>
      </c>
      <c r="C26" s="4" t="s">
        <v>98</v>
      </c>
      <c r="D26" s="4" t="s">
        <v>43</v>
      </c>
      <c r="E26" s="11" t="s">
        <v>148</v>
      </c>
      <c r="F26" s="2" t="s">
        <v>139</v>
      </c>
      <c r="G26" s="2" t="s">
        <v>10</v>
      </c>
      <c r="H26" s="2">
        <v>6</v>
      </c>
      <c r="I26" s="3">
        <f>VLOOKUP(F26,[2]Invoice!$F$5:$I$52,4,FALSE)</f>
        <v>29.2</v>
      </c>
      <c r="J26" s="3">
        <f t="shared" si="0"/>
        <v>12</v>
      </c>
      <c r="K26" s="3">
        <f t="shared" si="1"/>
        <v>30</v>
      </c>
      <c r="L26" s="3">
        <v>25</v>
      </c>
      <c r="M26" s="3">
        <f t="shared" si="2"/>
        <v>242.2</v>
      </c>
    </row>
    <row r="27" spans="1:13">
      <c r="A27" s="2">
        <v>25</v>
      </c>
      <c r="B27" s="4" t="s">
        <v>42</v>
      </c>
      <c r="C27" s="4" t="s">
        <v>99</v>
      </c>
      <c r="D27" s="4" t="s">
        <v>44</v>
      </c>
      <c r="E27" s="11" t="s">
        <v>148</v>
      </c>
      <c r="F27" s="2" t="s">
        <v>136</v>
      </c>
      <c r="G27" s="2" t="s">
        <v>8</v>
      </c>
      <c r="H27" s="2">
        <v>6</v>
      </c>
      <c r="I27" s="3">
        <f>VLOOKUP(F27,[1]Invoice!$F$10:$I$62,4,FALSE)</f>
        <v>60</v>
      </c>
      <c r="J27" s="3">
        <f t="shared" si="0"/>
        <v>12</v>
      </c>
      <c r="K27" s="3">
        <f t="shared" si="1"/>
        <v>30</v>
      </c>
      <c r="L27" s="3">
        <v>25</v>
      </c>
      <c r="M27" s="3">
        <f t="shared" si="2"/>
        <v>427</v>
      </c>
    </row>
    <row r="28" spans="1:13">
      <c r="A28" s="2">
        <v>26</v>
      </c>
      <c r="B28" s="4" t="s">
        <v>42</v>
      </c>
      <c r="C28" s="4" t="s">
        <v>100</v>
      </c>
      <c r="D28" s="4" t="s">
        <v>45</v>
      </c>
      <c r="E28" s="11" t="s">
        <v>148</v>
      </c>
      <c r="F28" s="2" t="s">
        <v>140</v>
      </c>
      <c r="G28" s="2" t="s">
        <v>8</v>
      </c>
      <c r="H28" s="2">
        <v>13</v>
      </c>
      <c r="I28" s="3">
        <f>VLOOKUP(F28,[1]Invoice!$F$10:$I$62,4,FALSE)</f>
        <v>60</v>
      </c>
      <c r="J28" s="3">
        <f t="shared" si="0"/>
        <v>26</v>
      </c>
      <c r="K28" s="3">
        <f t="shared" si="1"/>
        <v>65</v>
      </c>
      <c r="L28" s="3">
        <v>25</v>
      </c>
      <c r="M28" s="3">
        <f t="shared" si="2"/>
        <v>896</v>
      </c>
    </row>
    <row r="29" spans="1:13">
      <c r="A29" s="2">
        <v>27</v>
      </c>
      <c r="B29" s="4" t="s">
        <v>46</v>
      </c>
      <c r="C29" s="4" t="s">
        <v>101</v>
      </c>
      <c r="D29" s="4" t="s">
        <v>47</v>
      </c>
      <c r="E29" s="11" t="s">
        <v>148</v>
      </c>
      <c r="F29" s="2" t="s">
        <v>141</v>
      </c>
      <c r="G29" s="2" t="s">
        <v>10</v>
      </c>
      <c r="H29" s="2">
        <v>10</v>
      </c>
      <c r="I29" s="3">
        <f>VLOOKUP(F29,[2]Invoice!$F$5:$I$52,4,FALSE)</f>
        <v>82</v>
      </c>
      <c r="J29" s="3">
        <f t="shared" si="0"/>
        <v>20</v>
      </c>
      <c r="K29" s="3">
        <f t="shared" si="1"/>
        <v>50</v>
      </c>
      <c r="L29" s="3">
        <v>25</v>
      </c>
      <c r="M29" s="3">
        <f t="shared" si="2"/>
        <v>915</v>
      </c>
    </row>
    <row r="30" spans="1:13">
      <c r="A30" s="2">
        <v>28</v>
      </c>
      <c r="B30" s="4" t="s">
        <v>48</v>
      </c>
      <c r="C30" s="4" t="s">
        <v>102</v>
      </c>
      <c r="D30" s="4" t="s">
        <v>49</v>
      </c>
      <c r="E30" s="11" t="s">
        <v>148</v>
      </c>
      <c r="F30" s="2" t="s">
        <v>142</v>
      </c>
      <c r="G30" s="2" t="s">
        <v>10</v>
      </c>
      <c r="H30" s="2">
        <v>6</v>
      </c>
      <c r="I30" s="3">
        <f>VLOOKUP(F30,[2]Invoice!$F$5:$I$52,4,FALSE)</f>
        <v>71</v>
      </c>
      <c r="J30" s="3">
        <f t="shared" si="0"/>
        <v>12</v>
      </c>
      <c r="K30" s="3">
        <f t="shared" si="1"/>
        <v>30</v>
      </c>
      <c r="L30" s="3">
        <v>25</v>
      </c>
      <c r="M30" s="3">
        <f t="shared" si="2"/>
        <v>493</v>
      </c>
    </row>
    <row r="31" spans="1:13">
      <c r="A31" s="2">
        <v>29</v>
      </c>
      <c r="B31" s="4" t="s">
        <v>48</v>
      </c>
      <c r="C31" s="4" t="s">
        <v>103</v>
      </c>
      <c r="D31" s="4" t="s">
        <v>50</v>
      </c>
      <c r="E31" s="11" t="s">
        <v>148</v>
      </c>
      <c r="F31" s="2" t="s">
        <v>143</v>
      </c>
      <c r="G31" s="2" t="s">
        <v>10</v>
      </c>
      <c r="H31" s="2">
        <v>3</v>
      </c>
      <c r="I31" s="3">
        <f>VLOOKUP(F31,[3]Sheet1!$C$2:$E$104,3,FALSE)</f>
        <v>38</v>
      </c>
      <c r="J31" s="3">
        <f t="shared" si="0"/>
        <v>6</v>
      </c>
      <c r="K31" s="3">
        <f t="shared" si="1"/>
        <v>15</v>
      </c>
      <c r="L31" s="3">
        <v>25</v>
      </c>
      <c r="M31" s="3">
        <f t="shared" si="2"/>
        <v>160</v>
      </c>
    </row>
    <row r="32" spans="1:13">
      <c r="A32" s="2">
        <v>30</v>
      </c>
      <c r="B32" s="4" t="s">
        <v>48</v>
      </c>
      <c r="C32" s="4" t="s">
        <v>104</v>
      </c>
      <c r="D32" s="4" t="s">
        <v>51</v>
      </c>
      <c r="E32" s="11" t="s">
        <v>148</v>
      </c>
      <c r="F32" s="2" t="s">
        <v>130</v>
      </c>
      <c r="G32" s="2" t="s">
        <v>8</v>
      </c>
      <c r="H32" s="2">
        <v>13</v>
      </c>
      <c r="I32" s="3">
        <f>VLOOKUP(F32,[1]Invoice!$F$10:$I$62,4,FALSE)</f>
        <v>40.200000000000003</v>
      </c>
      <c r="J32" s="3">
        <f t="shared" si="0"/>
        <v>26</v>
      </c>
      <c r="K32" s="3">
        <f t="shared" si="1"/>
        <v>65</v>
      </c>
      <c r="L32" s="3">
        <v>25</v>
      </c>
      <c r="M32" s="3">
        <f t="shared" si="2"/>
        <v>638.6</v>
      </c>
    </row>
    <row r="33" spans="1:13">
      <c r="A33" s="2">
        <v>31</v>
      </c>
      <c r="B33" s="4" t="s">
        <v>48</v>
      </c>
      <c r="C33" s="4" t="s">
        <v>105</v>
      </c>
      <c r="D33" s="4" t="s">
        <v>52</v>
      </c>
      <c r="E33" s="11" t="s">
        <v>148</v>
      </c>
      <c r="F33" s="2" t="s">
        <v>127</v>
      </c>
      <c r="G33" s="2" t="s">
        <v>10</v>
      </c>
      <c r="H33" s="2">
        <v>2</v>
      </c>
      <c r="I33" s="3">
        <f>VLOOKUP(F33,[2]Invoice!$F$5:$I$52,4,FALSE)</f>
        <v>31.4</v>
      </c>
      <c r="J33" s="3">
        <f t="shared" si="0"/>
        <v>4</v>
      </c>
      <c r="K33" s="3">
        <f t="shared" si="1"/>
        <v>10</v>
      </c>
      <c r="L33" s="3">
        <v>25</v>
      </c>
      <c r="M33" s="3">
        <f t="shared" si="2"/>
        <v>101.8</v>
      </c>
    </row>
    <row r="34" spans="1:13">
      <c r="A34" s="2">
        <v>32</v>
      </c>
      <c r="B34" s="4" t="s">
        <v>53</v>
      </c>
      <c r="C34" s="4" t="s">
        <v>106</v>
      </c>
      <c r="D34" s="4" t="s">
        <v>54</v>
      </c>
      <c r="E34" s="11" t="s">
        <v>148</v>
      </c>
      <c r="F34" s="2" t="s">
        <v>127</v>
      </c>
      <c r="G34" s="2" t="s">
        <v>10</v>
      </c>
      <c r="H34" s="2">
        <v>12</v>
      </c>
      <c r="I34" s="3">
        <f>VLOOKUP(F34,[2]Invoice!$F$5:$I$52,4,FALSE)</f>
        <v>31.4</v>
      </c>
      <c r="J34" s="3">
        <f t="shared" si="0"/>
        <v>24</v>
      </c>
      <c r="K34" s="3">
        <f t="shared" si="1"/>
        <v>60</v>
      </c>
      <c r="L34" s="3">
        <v>25</v>
      </c>
      <c r="M34" s="3">
        <f t="shared" si="2"/>
        <v>485.79999999999995</v>
      </c>
    </row>
    <row r="35" spans="1:13">
      <c r="A35" s="2">
        <v>33</v>
      </c>
      <c r="B35" s="4" t="s">
        <v>53</v>
      </c>
      <c r="C35" s="4" t="s">
        <v>107</v>
      </c>
      <c r="D35" s="4" t="s">
        <v>55</v>
      </c>
      <c r="E35" s="11" t="s">
        <v>148</v>
      </c>
      <c r="F35" s="2" t="s">
        <v>136</v>
      </c>
      <c r="G35" s="2" t="s">
        <v>10</v>
      </c>
      <c r="H35" s="2">
        <v>4</v>
      </c>
      <c r="I35" s="3">
        <f>VLOOKUP(F35,[2]Invoice!$F$5:$I$52,4,FALSE)</f>
        <v>60</v>
      </c>
      <c r="J35" s="3">
        <f t="shared" si="0"/>
        <v>8</v>
      </c>
      <c r="K35" s="3">
        <f t="shared" si="1"/>
        <v>20</v>
      </c>
      <c r="L35" s="3">
        <v>25</v>
      </c>
      <c r="M35" s="3">
        <f t="shared" si="2"/>
        <v>293</v>
      </c>
    </row>
    <row r="36" spans="1:13">
      <c r="A36" s="2">
        <v>34</v>
      </c>
      <c r="B36" s="4" t="s">
        <v>53</v>
      </c>
      <c r="C36" s="4" t="s">
        <v>108</v>
      </c>
      <c r="D36" s="4" t="s">
        <v>56</v>
      </c>
      <c r="E36" s="11" t="s">
        <v>148</v>
      </c>
      <c r="F36" s="2" t="s">
        <v>144</v>
      </c>
      <c r="G36" s="2" t="s">
        <v>10</v>
      </c>
      <c r="H36" s="2">
        <v>15</v>
      </c>
      <c r="I36" s="3">
        <f>VLOOKUP(F36,[2]Invoice!$F$5:$I$52,4,FALSE)</f>
        <v>38</v>
      </c>
      <c r="J36" s="3">
        <f t="shared" si="0"/>
        <v>30</v>
      </c>
      <c r="K36" s="3">
        <f t="shared" si="1"/>
        <v>75</v>
      </c>
      <c r="L36" s="3">
        <v>25</v>
      </c>
      <c r="M36" s="3">
        <f t="shared" si="2"/>
        <v>700</v>
      </c>
    </row>
    <row r="37" spans="1:13">
      <c r="A37" s="2">
        <v>35</v>
      </c>
      <c r="B37" s="4" t="s">
        <v>57</v>
      </c>
      <c r="C37" s="4" t="s">
        <v>109</v>
      </c>
      <c r="D37" s="4" t="s">
        <v>58</v>
      </c>
      <c r="E37" s="11" t="s">
        <v>148</v>
      </c>
      <c r="F37" s="2" t="s">
        <v>145</v>
      </c>
      <c r="G37" s="2" t="s">
        <v>8</v>
      </c>
      <c r="H37" s="2">
        <v>8</v>
      </c>
      <c r="I37" s="3">
        <v>44.6</v>
      </c>
      <c r="J37" s="3">
        <f t="shared" si="0"/>
        <v>16</v>
      </c>
      <c r="K37" s="3">
        <f t="shared" si="1"/>
        <v>40</v>
      </c>
      <c r="L37" s="3">
        <v>25</v>
      </c>
      <c r="M37" s="3">
        <f t="shared" si="2"/>
        <v>437.8</v>
      </c>
    </row>
    <row r="38" spans="1:13">
      <c r="A38" s="2">
        <v>36</v>
      </c>
      <c r="B38" s="4" t="s">
        <v>59</v>
      </c>
      <c r="C38" s="4" t="s">
        <v>110</v>
      </c>
      <c r="D38" s="4" t="s">
        <v>60</v>
      </c>
      <c r="E38" s="11" t="s">
        <v>148</v>
      </c>
      <c r="F38" s="2" t="s">
        <v>130</v>
      </c>
      <c r="G38" s="2" t="s">
        <v>8</v>
      </c>
      <c r="H38" s="2">
        <v>13</v>
      </c>
      <c r="I38" s="3">
        <f>VLOOKUP(F38,[1]Invoice!$F$10:$I$62,4,FALSE)</f>
        <v>40.200000000000003</v>
      </c>
      <c r="J38" s="3">
        <f t="shared" si="0"/>
        <v>26</v>
      </c>
      <c r="K38" s="3">
        <f t="shared" si="1"/>
        <v>65</v>
      </c>
      <c r="L38" s="3">
        <v>25</v>
      </c>
      <c r="M38" s="3">
        <f t="shared" si="2"/>
        <v>638.6</v>
      </c>
    </row>
    <row r="39" spans="1:13">
      <c r="A39" s="2">
        <v>37</v>
      </c>
      <c r="B39" s="4" t="s">
        <v>59</v>
      </c>
      <c r="C39" s="4" t="s">
        <v>111</v>
      </c>
      <c r="D39" s="4" t="s">
        <v>61</v>
      </c>
      <c r="E39" s="11" t="s">
        <v>148</v>
      </c>
      <c r="F39" s="2" t="s">
        <v>146</v>
      </c>
      <c r="G39" s="2" t="s">
        <v>10</v>
      </c>
      <c r="H39" s="2">
        <v>4</v>
      </c>
      <c r="I39" s="3">
        <f>VLOOKUP(F39,[2]Invoice!$F$5:$I$52,4,FALSE)</f>
        <v>31.4</v>
      </c>
      <c r="J39" s="3">
        <f t="shared" si="0"/>
        <v>8</v>
      </c>
      <c r="K39" s="3">
        <f t="shared" si="1"/>
        <v>20</v>
      </c>
      <c r="L39" s="3">
        <v>25</v>
      </c>
      <c r="M39" s="3">
        <f t="shared" si="2"/>
        <v>178.6</v>
      </c>
    </row>
    <row r="40" spans="1:13">
      <c r="A40" s="2">
        <v>38</v>
      </c>
      <c r="B40" s="4" t="s">
        <v>62</v>
      </c>
      <c r="C40" s="4" t="s">
        <v>112</v>
      </c>
      <c r="D40" s="4" t="s">
        <v>63</v>
      </c>
      <c r="E40" s="11" t="s">
        <v>148</v>
      </c>
      <c r="F40" s="2" t="s">
        <v>127</v>
      </c>
      <c r="G40" s="2" t="s">
        <v>10</v>
      </c>
      <c r="H40" s="2">
        <v>3</v>
      </c>
      <c r="I40" s="3">
        <f>VLOOKUP(F40,[2]Invoice!$F$5:$I$52,4,FALSE)</f>
        <v>31.4</v>
      </c>
      <c r="J40" s="3">
        <f t="shared" si="0"/>
        <v>6</v>
      </c>
      <c r="K40" s="3">
        <f t="shared" si="1"/>
        <v>15</v>
      </c>
      <c r="L40" s="3">
        <v>25</v>
      </c>
      <c r="M40" s="3">
        <f t="shared" si="2"/>
        <v>140.19999999999999</v>
      </c>
    </row>
    <row r="41" spans="1:13">
      <c r="A41" s="2">
        <v>39</v>
      </c>
      <c r="B41" s="4" t="s">
        <v>62</v>
      </c>
      <c r="C41" s="4" t="s">
        <v>113</v>
      </c>
      <c r="D41" s="4" t="s">
        <v>64</v>
      </c>
      <c r="E41" s="11" t="s">
        <v>148</v>
      </c>
      <c r="F41" s="2" t="s">
        <v>136</v>
      </c>
      <c r="G41" s="2" t="s">
        <v>10</v>
      </c>
      <c r="H41" s="2">
        <v>8</v>
      </c>
      <c r="I41" s="3">
        <f>VLOOKUP(F41,[2]Invoice!$F$5:$I$52,4,FALSE)</f>
        <v>60</v>
      </c>
      <c r="J41" s="3">
        <f t="shared" si="0"/>
        <v>16</v>
      </c>
      <c r="K41" s="3">
        <f t="shared" si="1"/>
        <v>40</v>
      </c>
      <c r="L41" s="3">
        <v>25</v>
      </c>
      <c r="M41" s="3">
        <f t="shared" si="2"/>
        <v>561</v>
      </c>
    </row>
    <row r="42" spans="1:13">
      <c r="A42" s="2">
        <v>40</v>
      </c>
      <c r="B42" s="4" t="s">
        <v>65</v>
      </c>
      <c r="C42" s="4" t="s">
        <v>114</v>
      </c>
      <c r="D42" s="4" t="s">
        <v>66</v>
      </c>
      <c r="E42" s="11" t="s">
        <v>148</v>
      </c>
      <c r="F42" s="2" t="s">
        <v>139</v>
      </c>
      <c r="G42" s="2" t="s">
        <v>10</v>
      </c>
      <c r="H42" s="2">
        <v>4</v>
      </c>
      <c r="I42" s="3">
        <f>VLOOKUP(F42,[2]Invoice!$F$5:$I$52,4,FALSE)</f>
        <v>29.2</v>
      </c>
      <c r="J42" s="3">
        <f t="shared" si="0"/>
        <v>8</v>
      </c>
      <c r="K42" s="3">
        <f t="shared" si="1"/>
        <v>20</v>
      </c>
      <c r="L42" s="3">
        <v>25</v>
      </c>
      <c r="M42" s="3">
        <f t="shared" si="2"/>
        <v>169.8</v>
      </c>
    </row>
    <row r="43" spans="1:13">
      <c r="A43" s="2">
        <v>41</v>
      </c>
      <c r="B43" s="4" t="s">
        <v>65</v>
      </c>
      <c r="C43" s="4" t="s">
        <v>115</v>
      </c>
      <c r="D43" s="4" t="s">
        <v>67</v>
      </c>
      <c r="E43" s="11" t="s">
        <v>148</v>
      </c>
      <c r="F43" s="2" t="s">
        <v>136</v>
      </c>
      <c r="G43" s="2" t="s">
        <v>10</v>
      </c>
      <c r="H43" s="2">
        <v>2</v>
      </c>
      <c r="I43" s="3">
        <f>VLOOKUP(F43,[2]Invoice!$F$5:$I$52,4,FALSE)</f>
        <v>60</v>
      </c>
      <c r="J43" s="3">
        <f t="shared" si="0"/>
        <v>4</v>
      </c>
      <c r="K43" s="3">
        <f t="shared" si="1"/>
        <v>10</v>
      </c>
      <c r="L43" s="3">
        <v>25</v>
      </c>
      <c r="M43" s="3">
        <f t="shared" si="2"/>
        <v>159</v>
      </c>
    </row>
    <row r="44" spans="1:13">
      <c r="A44" s="2">
        <v>42</v>
      </c>
      <c r="B44" s="4" t="s">
        <v>65</v>
      </c>
      <c r="C44" s="4" t="s">
        <v>116</v>
      </c>
      <c r="D44" s="4" t="s">
        <v>68</v>
      </c>
      <c r="E44" s="11" t="s">
        <v>148</v>
      </c>
      <c r="F44" s="2" t="s">
        <v>139</v>
      </c>
      <c r="G44" s="2" t="s">
        <v>10</v>
      </c>
      <c r="H44" s="2">
        <v>7</v>
      </c>
      <c r="I44" s="3">
        <f>VLOOKUP(F44,[2]Invoice!$F$5:$I$52,4,FALSE)</f>
        <v>29.2</v>
      </c>
      <c r="J44" s="3">
        <f t="shared" si="0"/>
        <v>14</v>
      </c>
      <c r="K44" s="3">
        <f t="shared" si="1"/>
        <v>35</v>
      </c>
      <c r="L44" s="3">
        <v>25</v>
      </c>
      <c r="M44" s="3">
        <f t="shared" si="2"/>
        <v>278.39999999999998</v>
      </c>
    </row>
    <row r="45" spans="1:13" ht="30">
      <c r="A45" s="2">
        <v>43</v>
      </c>
      <c r="B45" s="4" t="s">
        <v>65</v>
      </c>
      <c r="C45" s="4" t="s">
        <v>117</v>
      </c>
      <c r="D45" s="4" t="s">
        <v>69</v>
      </c>
      <c r="E45" s="11" t="s">
        <v>148</v>
      </c>
      <c r="F45" s="2" t="s">
        <v>130</v>
      </c>
      <c r="G45" s="2" t="s">
        <v>19</v>
      </c>
      <c r="H45" s="2">
        <v>18</v>
      </c>
      <c r="I45" s="3">
        <v>40.200000000000003</v>
      </c>
      <c r="J45" s="3">
        <f t="shared" si="0"/>
        <v>36</v>
      </c>
      <c r="K45" s="3">
        <f t="shared" si="1"/>
        <v>90</v>
      </c>
      <c r="L45" s="3">
        <v>25</v>
      </c>
      <c r="M45" s="3">
        <f t="shared" si="2"/>
        <v>874.6</v>
      </c>
    </row>
    <row r="46" spans="1:13">
      <c r="A46" s="2">
        <v>44</v>
      </c>
      <c r="B46" s="4" t="s">
        <v>65</v>
      </c>
      <c r="C46" s="4" t="s">
        <v>118</v>
      </c>
      <c r="D46" s="4" t="s">
        <v>70</v>
      </c>
      <c r="E46" s="11" t="s">
        <v>148</v>
      </c>
      <c r="F46" s="2" t="s">
        <v>125</v>
      </c>
      <c r="G46" s="2" t="s">
        <v>8</v>
      </c>
      <c r="H46" s="2">
        <v>13</v>
      </c>
      <c r="I46" s="3">
        <v>40.200000000000003</v>
      </c>
      <c r="J46" s="3">
        <f t="shared" si="0"/>
        <v>26</v>
      </c>
      <c r="K46" s="3">
        <f t="shared" si="1"/>
        <v>65</v>
      </c>
      <c r="L46" s="3">
        <v>25</v>
      </c>
      <c r="M46" s="3">
        <f t="shared" si="2"/>
        <v>638.6</v>
      </c>
    </row>
    <row r="47" spans="1:13">
      <c r="A47" s="4">
        <v>45</v>
      </c>
      <c r="B47" s="4" t="s">
        <v>71</v>
      </c>
      <c r="C47" s="4" t="s">
        <v>119</v>
      </c>
      <c r="D47" s="4" t="s">
        <v>72</v>
      </c>
      <c r="E47" s="11" t="s">
        <v>148</v>
      </c>
      <c r="F47" s="2" t="s">
        <v>147</v>
      </c>
      <c r="G47" s="2" t="s">
        <v>10</v>
      </c>
      <c r="H47" s="2">
        <v>3</v>
      </c>
      <c r="I47" s="3">
        <f>VLOOKUP(F47,[3]Sheet1!$C$2:$E$104,3,FALSE)</f>
        <v>31.4</v>
      </c>
      <c r="J47" s="3">
        <f t="shared" si="0"/>
        <v>6</v>
      </c>
      <c r="K47" s="3">
        <f t="shared" si="1"/>
        <v>15</v>
      </c>
      <c r="L47" s="3">
        <v>25</v>
      </c>
      <c r="M47" s="3">
        <f t="shared" si="2"/>
        <v>140.19999999999999</v>
      </c>
    </row>
    <row r="48" spans="1:13">
      <c r="A48" s="17" t="s">
        <v>153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9"/>
      <c r="M48" s="20">
        <f>ROUND(SUM(M4:M47),0)</f>
        <v>17081</v>
      </c>
    </row>
    <row r="49" spans="1:13" s="9" customFormat="1">
      <c r="A49" s="6" t="s">
        <v>73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8"/>
    </row>
    <row r="50" spans="1:13" s="9" customFormat="1">
      <c r="A50" s="6" t="s">
        <v>74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8"/>
    </row>
    <row r="51" spans="1:13" s="9" customFormat="1" ht="30" customHeight="1">
      <c r="A51" s="7" t="s">
        <v>75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8"/>
    </row>
    <row r="52" spans="1:13" s="9" customFormat="1"/>
    <row r="53" spans="1:13" s="9" customFormat="1"/>
  </sheetData>
  <mergeCells count="143">
    <mergeCell ref="A50:L50"/>
    <mergeCell ref="A51:L51"/>
    <mergeCell ref="A1:H1"/>
    <mergeCell ref="A2:H2"/>
    <mergeCell ref="A48:L48"/>
    <mergeCell ref="A49:L49"/>
    <mergeCell ref="A47"/>
    <mergeCell ref="B47"/>
    <mergeCell ref="C47"/>
    <mergeCell ref="D47"/>
    <mergeCell ref="B46"/>
    <mergeCell ref="C46"/>
    <mergeCell ref="D46"/>
    <mergeCell ref="B45"/>
    <mergeCell ref="C45"/>
    <mergeCell ref="D45"/>
    <mergeCell ref="B44"/>
    <mergeCell ref="C44"/>
    <mergeCell ref="D44"/>
    <mergeCell ref="B43"/>
    <mergeCell ref="C43"/>
    <mergeCell ref="D43"/>
    <mergeCell ref="B42"/>
    <mergeCell ref="C42"/>
    <mergeCell ref="D42"/>
    <mergeCell ref="B41"/>
    <mergeCell ref="C41"/>
    <mergeCell ref="D41"/>
    <mergeCell ref="B40"/>
    <mergeCell ref="C40"/>
    <mergeCell ref="D40"/>
    <mergeCell ref="B39"/>
    <mergeCell ref="C39"/>
    <mergeCell ref="D39"/>
    <mergeCell ref="B38"/>
    <mergeCell ref="C38"/>
    <mergeCell ref="D38"/>
    <mergeCell ref="B37"/>
    <mergeCell ref="C37"/>
    <mergeCell ref="D37"/>
    <mergeCell ref="B36"/>
    <mergeCell ref="C36"/>
    <mergeCell ref="D36"/>
    <mergeCell ref="B35"/>
    <mergeCell ref="C35"/>
    <mergeCell ref="D35"/>
    <mergeCell ref="B34"/>
    <mergeCell ref="C34"/>
    <mergeCell ref="D34"/>
    <mergeCell ref="B33"/>
    <mergeCell ref="C33"/>
    <mergeCell ref="D33"/>
    <mergeCell ref="B32"/>
    <mergeCell ref="C32"/>
    <mergeCell ref="D32"/>
    <mergeCell ref="B31"/>
    <mergeCell ref="C31"/>
    <mergeCell ref="D31"/>
    <mergeCell ref="B30"/>
    <mergeCell ref="C30"/>
    <mergeCell ref="D30"/>
    <mergeCell ref="B29"/>
    <mergeCell ref="C29"/>
    <mergeCell ref="D29"/>
    <mergeCell ref="B28"/>
    <mergeCell ref="C28"/>
    <mergeCell ref="D28"/>
    <mergeCell ref="B27"/>
    <mergeCell ref="C27"/>
    <mergeCell ref="D27"/>
    <mergeCell ref="B26"/>
    <mergeCell ref="C26"/>
    <mergeCell ref="D26"/>
    <mergeCell ref="B25"/>
    <mergeCell ref="C25"/>
    <mergeCell ref="D25"/>
    <mergeCell ref="B24"/>
    <mergeCell ref="C24"/>
    <mergeCell ref="D24"/>
    <mergeCell ref="B23"/>
    <mergeCell ref="C23"/>
    <mergeCell ref="D23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M4"/>
    <mergeCell ref="B5"/>
    <mergeCell ref="C5"/>
    <mergeCell ref="D5"/>
    <mergeCell ref="B4"/>
    <mergeCell ref="C4"/>
    <mergeCell ref="D4"/>
    <mergeCell ref="E4"/>
    <mergeCell ref="I1:M1"/>
    <mergeCell ref="I2:M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2025-04-07T10:30:20Z</dcterms:created>
  <dcterms:modified xsi:type="dcterms:W3CDTF">2025-04-07T10:30:21Z</dcterms:modified>
</cp:coreProperties>
</file>