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Invoice!$I$1:$I$47</definedName>
  </definedNames>
  <calcPr calcId="124519"/>
</workbook>
</file>

<file path=xl/calcChain.xml><?xml version="1.0" encoding="utf-8"?>
<calcChain xmlns="http://schemas.openxmlformats.org/spreadsheetml/2006/main">
  <c r="M42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K4"/>
  <c r="J4"/>
  <c r="I8" l="1"/>
  <c r="I11" l="1"/>
  <c r="I26"/>
  <c r="I27"/>
  <c r="I18"/>
  <c r="I24"/>
  <c r="I41"/>
  <c r="I40"/>
  <c r="I39"/>
  <c r="I38"/>
  <c r="I37"/>
  <c r="I36"/>
  <c r="I35"/>
  <c r="I34"/>
  <c r="I28"/>
  <c r="I25"/>
  <c r="I21"/>
  <c r="I19"/>
  <c r="I17"/>
  <c r="I16"/>
  <c r="I10"/>
  <c r="I7"/>
  <c r="I6"/>
  <c r="I5"/>
  <c r="I33"/>
  <c r="I23"/>
  <c r="I22"/>
  <c r="I20"/>
</calcChain>
</file>

<file path=xl/sharedStrings.xml><?xml version="1.0" encoding="utf-8"?>
<sst xmlns="http://schemas.openxmlformats.org/spreadsheetml/2006/main" count="248" uniqueCount="136">
  <si>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</si>
  <si>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</si>
  <si>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</si>
  <si>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</si>
  <si>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</si>
  <si>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</si>
  <si>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</si>
  <si>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</si>
  <si>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03/6/2024</t>
  </si>
  <si>
    <t>60</t>
  </si>
  <si>
    <t>COSMETICS</t>
  </si>
  <si>
    <t>9</t>
  </si>
  <si>
    <t>37</t>
  </si>
  <si>
    <t>056</t>
  </si>
  <si>
    <t>04/6/2024</t>
  </si>
  <si>
    <t>44</t>
  </si>
  <si>
    <t>05/6/2024</t>
  </si>
  <si>
    <t>27</t>
  </si>
  <si>
    <t>MOUTH FRESHENER</t>
  </si>
  <si>
    <t>06/6/2024</t>
  </si>
  <si>
    <t>47</t>
  </si>
  <si>
    <t>17</t>
  </si>
  <si>
    <t>10/6/2024</t>
  </si>
  <si>
    <t>38</t>
  </si>
  <si>
    <t>AGARBATTI</t>
  </si>
  <si>
    <t>11/6/2024</t>
  </si>
  <si>
    <t>30</t>
  </si>
  <si>
    <t>61</t>
  </si>
  <si>
    <t>032</t>
  </si>
  <si>
    <t>13/6/2024</t>
  </si>
  <si>
    <t>40</t>
  </si>
  <si>
    <t>65</t>
  </si>
  <si>
    <t>43</t>
  </si>
  <si>
    <t>51</t>
  </si>
  <si>
    <t>62</t>
  </si>
  <si>
    <t>15/6/2024</t>
  </si>
  <si>
    <t>063</t>
  </si>
  <si>
    <t>17/6/2024</t>
  </si>
  <si>
    <t>66</t>
  </si>
  <si>
    <t>18/6/2024</t>
  </si>
  <si>
    <t>23</t>
  </si>
  <si>
    <t>19/6/2024</t>
  </si>
  <si>
    <t>71</t>
  </si>
  <si>
    <t>73</t>
  </si>
  <si>
    <t>20/6/2024</t>
  </si>
  <si>
    <t>33</t>
  </si>
  <si>
    <t>21/6/2024</t>
  </si>
  <si>
    <t>74</t>
  </si>
  <si>
    <t>67</t>
  </si>
  <si>
    <t>24/6/2024</t>
  </si>
  <si>
    <t>076</t>
  </si>
  <si>
    <t>046</t>
  </si>
  <si>
    <t>27/6/2024</t>
  </si>
  <si>
    <t>058</t>
  </si>
  <si>
    <t>70</t>
  </si>
  <si>
    <t>28/6/2024</t>
  </si>
  <si>
    <t>29/6/2024</t>
  </si>
  <si>
    <t>081</t>
  </si>
  <si>
    <t>82</t>
  </si>
  <si>
    <t>89</t>
  </si>
  <si>
    <t>GST to be paid by Consignor under Reverse Charge Mechanism (RCM) as per GST</t>
  </si>
  <si>
    <t>Declaration � Kindly verify and confirm before 07/20/2024 00:00:00</t>
  </si>
  <si>
    <t>Thanking you for your business.
PRAGATI LOGISTICS</t>
  </si>
  <si>
    <t>CHANDPUR</t>
  </si>
  <si>
    <t>NIALI</t>
  </si>
  <si>
    <t>PHULBANI</t>
  </si>
  <si>
    <t>BALASORE</t>
  </si>
  <si>
    <t>BALICHANDRAPUR</t>
  </si>
  <si>
    <t>JAJPUR ROAD</t>
  </si>
  <si>
    <t>KALUPADA GHAT</t>
  </si>
  <si>
    <t>panchupandab</t>
  </si>
  <si>
    <t>ITAMATI</t>
  </si>
  <si>
    <t>KERILO</t>
  </si>
  <si>
    <t>BARIPADA</t>
  </si>
  <si>
    <t>JARKA</t>
  </si>
  <si>
    <t>PURI</t>
  </si>
  <si>
    <t>BHUBAN</t>
  </si>
  <si>
    <t>PATTAMUNDAI</t>
  </si>
  <si>
    <t>KHURDA</t>
  </si>
  <si>
    <t>BORIKINA</t>
  </si>
  <si>
    <t>NAKHARA</t>
  </si>
  <si>
    <t>siko</t>
  </si>
  <si>
    <t>PIPILI</t>
  </si>
  <si>
    <t>KENDRAPARA</t>
  </si>
  <si>
    <t>CHANDANESWAR</t>
  </si>
  <si>
    <t>JAGATSINGHPUR</t>
  </si>
  <si>
    <t>SORO</t>
  </si>
  <si>
    <t>SL</t>
  </si>
  <si>
    <t>LR NO</t>
  </si>
  <si>
    <t>INV NO</t>
  </si>
  <si>
    <t>FROM</t>
  </si>
  <si>
    <t>TO</t>
  </si>
  <si>
    <t>CTC</t>
  </si>
  <si>
    <t>DO/04515</t>
  </si>
  <si>
    <t>DO/04489</t>
  </si>
  <si>
    <t>MA/03143</t>
  </si>
  <si>
    <t>MA/03151</t>
  </si>
  <si>
    <t>DO/04566</t>
  </si>
  <si>
    <t>DO/04671</t>
  </si>
  <si>
    <t>MA/03320</t>
  </si>
  <si>
    <t>DO/04717</t>
  </si>
  <si>
    <t>DO/04927</t>
  </si>
  <si>
    <t>DO/05024</t>
  </si>
  <si>
    <t>DO/05023</t>
  </si>
  <si>
    <t>MA/03508</t>
  </si>
  <si>
    <t>DO/05172</t>
  </si>
  <si>
    <t>DO/05170</t>
  </si>
  <si>
    <t>DO/05169</t>
  </si>
  <si>
    <t>DO/05153</t>
  </si>
  <si>
    <t>DO/05152</t>
  </si>
  <si>
    <t>DO/05151</t>
  </si>
  <si>
    <t>DO/05193</t>
  </si>
  <si>
    <t>MA/03670</t>
  </si>
  <si>
    <t>DO/05287</t>
  </si>
  <si>
    <t>DO/05285</t>
  </si>
  <si>
    <t>DO/05313</t>
  </si>
  <si>
    <t>DO/05360</t>
  </si>
  <si>
    <t>DO/05403</t>
  </si>
  <si>
    <t>DO/05370</t>
  </si>
  <si>
    <t>DO/05433</t>
  </si>
  <si>
    <t>DO/05496</t>
  </si>
  <si>
    <t>DO/05497</t>
  </si>
  <si>
    <t>DO/05493</t>
  </si>
  <si>
    <t>MA/04053</t>
  </si>
  <si>
    <t>MA/04052</t>
  </si>
  <si>
    <t>MA/04210</t>
  </si>
  <si>
    <t>DO/05848</t>
  </si>
  <si>
    <t>DO/05963</t>
  </si>
  <si>
    <t>MA/04398</t>
  </si>
  <si>
    <t>DO/06065</t>
  </si>
  <si>
    <t>MA/04403</t>
  </si>
  <si>
    <t>PATASUNDARPUR</t>
  </si>
  <si>
    <t>HAM</t>
  </si>
  <si>
    <t xml:space="preserve">TO, 
A B AGENCIES
Address:(8480307408)    MAHATAB ROAD,  ARUNODAYA MARKET, BADAMBADI, 753012,7008384407
GST No:21BAJPS9697B1ZC
</t>
  </si>
  <si>
    <t>(RUPEES TEN THOUSAND SEVEN HUNDRED TWENTY THREE ONLY)</t>
  </si>
  <si>
    <t>Bill Date:30/06/2024
Bill #:Inv-10474/24-25
TotalAmount:10723.00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</si>
</sst>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123825</xdr:rowOff>
    </xdr:from>
    <xdr:to>
      <xdr:col>6</xdr:col>
      <xdr:colOff>438150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36861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A%20B%20AGENCIES%20MA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KERILO</v>
          </cell>
          <cell r="G4" t="str">
            <v>COSMETICS</v>
          </cell>
          <cell r="H4">
            <v>2</v>
          </cell>
          <cell r="I4">
            <v>60</v>
          </cell>
        </row>
        <row r="5">
          <cell r="F5" t="str">
            <v>KERILO</v>
          </cell>
          <cell r="G5" t="str">
            <v>COSMETICS</v>
          </cell>
          <cell r="H5">
            <v>1</v>
          </cell>
          <cell r="I5">
            <v>60</v>
          </cell>
        </row>
        <row r="6">
          <cell r="F6" t="str">
            <v>BALASORE</v>
          </cell>
          <cell r="G6" t="str">
            <v>COSMETICS</v>
          </cell>
          <cell r="H6">
            <v>1</v>
          </cell>
          <cell r="I6">
            <v>31.4</v>
          </cell>
        </row>
        <row r="7">
          <cell r="F7" t="str">
            <v>BALASORE</v>
          </cell>
          <cell r="G7" t="str">
            <v>COSMETICS</v>
          </cell>
          <cell r="H7">
            <v>4</v>
          </cell>
          <cell r="I7">
            <v>31.4</v>
          </cell>
        </row>
        <row r="8">
          <cell r="F8" t="str">
            <v>BALASORE</v>
          </cell>
          <cell r="G8" t="str">
            <v>COSMETICS</v>
          </cell>
          <cell r="H8">
            <v>4</v>
          </cell>
          <cell r="I8">
            <v>31.4</v>
          </cell>
        </row>
        <row r="9">
          <cell r="F9" t="str">
            <v>ATHAGARH</v>
          </cell>
          <cell r="G9" t="str">
            <v>COSMETICS</v>
          </cell>
          <cell r="H9">
            <v>2</v>
          </cell>
          <cell r="I9">
            <v>35</v>
          </cell>
        </row>
        <row r="10">
          <cell r="F10" t="str">
            <v>KALUPADA GHAT</v>
          </cell>
          <cell r="G10" t="str">
            <v>COSMETICS</v>
          </cell>
          <cell r="H10">
            <v>2</v>
          </cell>
          <cell r="I10">
            <v>40</v>
          </cell>
        </row>
        <row r="11">
          <cell r="F11" t="str">
            <v>JASIPUR</v>
          </cell>
          <cell r="G11" t="str">
            <v>COSMETICS</v>
          </cell>
          <cell r="H11">
            <v>1</v>
          </cell>
          <cell r="I11">
            <v>60</v>
          </cell>
        </row>
        <row r="12">
          <cell r="F12" t="str">
            <v>PHULBANI</v>
          </cell>
          <cell r="G12" t="str">
            <v>COSMETICS</v>
          </cell>
          <cell r="H12">
            <v>8</v>
          </cell>
          <cell r="I12">
            <v>71</v>
          </cell>
        </row>
        <row r="13">
          <cell r="F13" t="str">
            <v>BARIPADA</v>
          </cell>
          <cell r="G13" t="str">
            <v>MOUTH FRESHENER</v>
          </cell>
          <cell r="H13">
            <v>4</v>
          </cell>
          <cell r="I13">
            <v>34.700000000000003</v>
          </cell>
        </row>
        <row r="14">
          <cell r="F14" t="str">
            <v>BALASORE</v>
          </cell>
          <cell r="G14" t="str">
            <v>COSMETICS</v>
          </cell>
          <cell r="H14">
            <v>4</v>
          </cell>
          <cell r="I14">
            <v>31.4</v>
          </cell>
        </row>
        <row r="15">
          <cell r="F15" t="str">
            <v>PHULBANI</v>
          </cell>
          <cell r="G15" t="str">
            <v>COSMETICS</v>
          </cell>
          <cell r="H15">
            <v>11</v>
          </cell>
          <cell r="I15">
            <v>71</v>
          </cell>
        </row>
        <row r="16">
          <cell r="F16" t="str">
            <v>JEYPORE</v>
          </cell>
          <cell r="G16" t="str">
            <v>COSMETICS</v>
          </cell>
          <cell r="H16">
            <v>10</v>
          </cell>
          <cell r="I16">
            <v>60</v>
          </cell>
        </row>
        <row r="17">
          <cell r="F17" t="str">
            <v>BORIKINA</v>
          </cell>
          <cell r="G17" t="str">
            <v>AGARBATTI</v>
          </cell>
          <cell r="H17">
            <v>9</v>
          </cell>
          <cell r="I17">
            <v>60</v>
          </cell>
        </row>
        <row r="18">
          <cell r="F18" t="str">
            <v>JHARSUGUDA</v>
          </cell>
          <cell r="G18" t="str">
            <v>COSMETICS</v>
          </cell>
          <cell r="H18">
            <v>3</v>
          </cell>
          <cell r="I18">
            <v>70</v>
          </cell>
        </row>
        <row r="19">
          <cell r="F19" t="str">
            <v>JAJPUR ROAD</v>
          </cell>
          <cell r="G19" t="str">
            <v>MOUTH FRESHENER</v>
          </cell>
          <cell r="H19">
            <v>23</v>
          </cell>
          <cell r="I19">
            <v>29.2</v>
          </cell>
        </row>
        <row r="20">
          <cell r="F20" t="str">
            <v>ITAMATI</v>
          </cell>
          <cell r="G20" t="str">
            <v>MOUTH FRESHENER</v>
          </cell>
          <cell r="H20">
            <v>10</v>
          </cell>
          <cell r="I20">
            <v>31.4</v>
          </cell>
        </row>
        <row r="21">
          <cell r="F21" t="str">
            <v>NIALI</v>
          </cell>
          <cell r="G21" t="str">
            <v>COSMETICS</v>
          </cell>
          <cell r="H21">
            <v>1</v>
          </cell>
          <cell r="I21">
            <v>38</v>
          </cell>
        </row>
        <row r="22">
          <cell r="F22" t="str">
            <v>JAJPUR ROAD</v>
          </cell>
          <cell r="G22" t="str">
            <v>MOUTH FRESHENER</v>
          </cell>
          <cell r="H22">
            <v>2</v>
          </cell>
          <cell r="I22">
            <v>29.2</v>
          </cell>
        </row>
        <row r="23">
          <cell r="F23" t="str">
            <v>JATNI</v>
          </cell>
          <cell r="G23" t="str">
            <v>AGARBATTI</v>
          </cell>
          <cell r="H23">
            <v>3</v>
          </cell>
          <cell r="I23">
            <v>40.200000000000003</v>
          </cell>
        </row>
        <row r="24">
          <cell r="F24" t="str">
            <v>BARIPADA</v>
          </cell>
          <cell r="G24" t="str">
            <v>MOUTH FRESHENER</v>
          </cell>
          <cell r="H24">
            <v>1</v>
          </cell>
          <cell r="I24">
            <v>34.700000000000003</v>
          </cell>
        </row>
        <row r="25">
          <cell r="F25" t="str">
            <v>REMUNA</v>
          </cell>
          <cell r="G25" t="str">
            <v>MOUTH FRESHENER</v>
          </cell>
          <cell r="H25">
            <v>1</v>
          </cell>
          <cell r="I25">
            <v>31.4</v>
          </cell>
        </row>
        <row r="26">
          <cell r="F26" t="str">
            <v>PIPILI</v>
          </cell>
          <cell r="G26" t="str">
            <v>AGARBATTI</v>
          </cell>
          <cell r="H26">
            <v>4</v>
          </cell>
          <cell r="I26">
            <v>40.200000000000003</v>
          </cell>
        </row>
        <row r="27">
          <cell r="F27" t="str">
            <v>REMUNA</v>
          </cell>
          <cell r="G27" t="str">
            <v>MOUTH FRESHENER</v>
          </cell>
          <cell r="H27">
            <v>10</v>
          </cell>
          <cell r="I27">
            <v>31.4</v>
          </cell>
        </row>
        <row r="28">
          <cell r="F28" t="str">
            <v>CHANDANESWAR</v>
          </cell>
          <cell r="G28" t="str">
            <v>COSMETICS</v>
          </cell>
          <cell r="H28">
            <v>5</v>
          </cell>
          <cell r="I28">
            <v>82</v>
          </cell>
        </row>
        <row r="29">
          <cell r="F29" t="str">
            <v>BALIAPAL</v>
          </cell>
          <cell r="G29" t="str">
            <v>COSMETICS</v>
          </cell>
          <cell r="H29">
            <v>3</v>
          </cell>
          <cell r="I29">
            <v>27</v>
          </cell>
        </row>
        <row r="30">
          <cell r="F30" t="str">
            <v>BARIPADA</v>
          </cell>
          <cell r="G30" t="str">
            <v>COSMETICS</v>
          </cell>
          <cell r="H30">
            <v>2</v>
          </cell>
          <cell r="I30">
            <v>34.700000000000003</v>
          </cell>
        </row>
        <row r="31">
          <cell r="F31" t="str">
            <v>BALICHANDRAPUR</v>
          </cell>
          <cell r="G31" t="str">
            <v>COSMETICS</v>
          </cell>
          <cell r="H31">
            <v>5</v>
          </cell>
          <cell r="I31">
            <v>31.4</v>
          </cell>
        </row>
        <row r="32">
          <cell r="F32" t="str">
            <v>CHHATRAPUR</v>
          </cell>
          <cell r="G32" t="str">
            <v>COSMETICS</v>
          </cell>
          <cell r="H32">
            <v>4</v>
          </cell>
          <cell r="I32">
            <v>41</v>
          </cell>
        </row>
        <row r="33">
          <cell r="F33" t="str">
            <v>SAKHIGOPAL</v>
          </cell>
          <cell r="G33" t="str">
            <v>COSMETICS</v>
          </cell>
          <cell r="H33">
            <v>3</v>
          </cell>
          <cell r="I33">
            <v>31.4</v>
          </cell>
        </row>
        <row r="34">
          <cell r="F34" t="str">
            <v>BALASORE</v>
          </cell>
          <cell r="G34" t="str">
            <v>COSMETICS</v>
          </cell>
          <cell r="H34">
            <v>8</v>
          </cell>
          <cell r="I34">
            <v>31.4</v>
          </cell>
        </row>
        <row r="35">
          <cell r="F35" t="str">
            <v>BALASORE</v>
          </cell>
          <cell r="G35" t="str">
            <v>COSMETICS</v>
          </cell>
          <cell r="H35">
            <v>3</v>
          </cell>
          <cell r="I35">
            <v>31.4</v>
          </cell>
        </row>
        <row r="36">
          <cell r="F36" t="str">
            <v>SORO</v>
          </cell>
          <cell r="G36" t="str">
            <v>COSMETICS</v>
          </cell>
          <cell r="H36">
            <v>7</v>
          </cell>
          <cell r="I36">
            <v>34.700000000000003</v>
          </cell>
        </row>
        <row r="37">
          <cell r="F37" t="str">
            <v>CHHATRAPUR</v>
          </cell>
          <cell r="G37" t="str">
            <v>COSMETICS</v>
          </cell>
          <cell r="H37">
            <v>10</v>
          </cell>
          <cell r="I37">
            <v>41</v>
          </cell>
        </row>
        <row r="38">
          <cell r="F38" t="str">
            <v>PURI</v>
          </cell>
          <cell r="G38" t="str">
            <v>COSMETICS</v>
          </cell>
          <cell r="H38">
            <v>6</v>
          </cell>
          <cell r="I38">
            <v>31.4</v>
          </cell>
        </row>
        <row r="39">
          <cell r="F39" t="str">
            <v>KERILO</v>
          </cell>
          <cell r="G39" t="str">
            <v>AGARBATTI</v>
          </cell>
          <cell r="H39">
            <v>4</v>
          </cell>
          <cell r="I39">
            <v>60</v>
          </cell>
        </row>
        <row r="40">
          <cell r="F40" t="str">
            <v>ANGUL</v>
          </cell>
          <cell r="G40" t="str">
            <v>COSMETICS</v>
          </cell>
          <cell r="H40">
            <v>3</v>
          </cell>
          <cell r="I40">
            <v>29.2</v>
          </cell>
        </row>
        <row r="41">
          <cell r="F41" t="str">
            <v>JAJPUR ROAD</v>
          </cell>
          <cell r="G41" t="str">
            <v>COSMETICS</v>
          </cell>
          <cell r="H41">
            <v>1</v>
          </cell>
          <cell r="I41">
            <v>29.2</v>
          </cell>
        </row>
        <row r="42">
          <cell r="F42" t="str">
            <v>JAGATSINGHPUR</v>
          </cell>
          <cell r="G42" t="str">
            <v>COSMETICS</v>
          </cell>
          <cell r="H42">
            <v>2</v>
          </cell>
          <cell r="I42">
            <v>31.4</v>
          </cell>
        </row>
        <row r="43">
          <cell r="F43" t="str">
            <v>KHURDA</v>
          </cell>
          <cell r="G43" t="str">
            <v>AGARBATTI</v>
          </cell>
          <cell r="H43">
            <v>8</v>
          </cell>
          <cell r="I43">
            <v>44.6</v>
          </cell>
        </row>
        <row r="44">
          <cell r="F44" t="str">
            <v>KENDRAPARA</v>
          </cell>
          <cell r="G44" t="str">
            <v>AGARBATTI</v>
          </cell>
          <cell r="H44">
            <v>13</v>
          </cell>
          <cell r="I44">
            <v>40.200000000000003</v>
          </cell>
        </row>
        <row r="45">
          <cell r="F45" t="str">
            <v>KERILO</v>
          </cell>
          <cell r="G45" t="str">
            <v>COSMETICS</v>
          </cell>
          <cell r="H45">
            <v>4</v>
          </cell>
          <cell r="I45">
            <v>60</v>
          </cell>
        </row>
        <row r="46">
          <cell r="F46" t="str">
            <v>KERILO</v>
          </cell>
          <cell r="G46" t="str">
            <v>COSMETICS</v>
          </cell>
          <cell r="H46">
            <v>8</v>
          </cell>
          <cell r="I46">
            <v>60</v>
          </cell>
        </row>
        <row r="47">
          <cell r="F47" t="str">
            <v>JAJPUR ROAD</v>
          </cell>
          <cell r="G47" t="str">
            <v>COSMETICS</v>
          </cell>
          <cell r="H47">
            <v>9</v>
          </cell>
          <cell r="I47">
            <v>29.2</v>
          </cell>
        </row>
        <row r="48">
          <cell r="F48" t="str">
            <v>KERILO</v>
          </cell>
          <cell r="G48" t="str">
            <v>COSMETICS</v>
          </cell>
          <cell r="H48">
            <v>3</v>
          </cell>
          <cell r="I48">
            <v>60</v>
          </cell>
        </row>
        <row r="49">
          <cell r="F49" t="str">
            <v>PADMAPUR</v>
          </cell>
          <cell r="G49" t="str">
            <v>COSMETICS</v>
          </cell>
          <cell r="H49">
            <v>8</v>
          </cell>
          <cell r="I49">
            <v>90</v>
          </cell>
        </row>
        <row r="50">
          <cell r="F50" t="str">
            <v>RAYAGADA</v>
          </cell>
          <cell r="G50" t="str">
            <v>COSMETICS</v>
          </cell>
          <cell r="H50">
            <v>2</v>
          </cell>
          <cell r="I50">
            <v>115</v>
          </cell>
        </row>
        <row r="51">
          <cell r="F51" t="str">
            <v>BALASORE</v>
          </cell>
          <cell r="G51" t="str">
            <v>COSMETICS</v>
          </cell>
          <cell r="H51">
            <v>4</v>
          </cell>
          <cell r="I51">
            <v>31.4</v>
          </cell>
        </row>
        <row r="52">
          <cell r="F52" t="str">
            <v>BALASORE</v>
          </cell>
          <cell r="G52" t="str">
            <v>COSMETICS</v>
          </cell>
          <cell r="H52">
            <v>7</v>
          </cell>
          <cell r="I52">
            <v>31.4</v>
          </cell>
        </row>
        <row r="53">
          <cell r="F53" t="str">
            <v>SORO</v>
          </cell>
          <cell r="G53" t="str">
            <v>COSMETICS</v>
          </cell>
          <cell r="H53">
            <v>3</v>
          </cell>
          <cell r="I53">
            <v>34.700000000000003</v>
          </cell>
        </row>
        <row r="54">
          <cell r="F54" t="str">
            <v>NAYAGARH</v>
          </cell>
          <cell r="G54" t="str">
            <v>COSMETICS</v>
          </cell>
          <cell r="H54">
            <v>4</v>
          </cell>
          <cell r="I54">
            <v>34.700000000000003</v>
          </cell>
        </row>
        <row r="55">
          <cell r="F55" t="str">
            <v>KAMAKHYANAGAR</v>
          </cell>
          <cell r="G55" t="str">
            <v>COSMETICS</v>
          </cell>
          <cell r="H55">
            <v>15</v>
          </cell>
          <cell r="I55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6.5703125" style="1" customWidth="1"/>
    <col min="5" max="5" width="6.42578125" style="1" bestFit="1" customWidth="1"/>
    <col min="6" max="6" width="17.5703125" style="1" bestFit="1" customWidth="1"/>
    <col min="7" max="7" width="12.140625" style="1" customWidth="1"/>
    <col min="8" max="8" width="5.42578125" style="1" bestFit="1" customWidth="1"/>
    <col min="9" max="12" width="5.5703125" style="1" bestFit="1" customWidth="1"/>
    <col min="13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3"/>
      <c r="I1" s="4" t="s">
        <v>0</v>
      </c>
      <c r="J1" s="4"/>
      <c r="K1" s="4"/>
      <c r="L1" s="4"/>
      <c r="M1" s="4"/>
    </row>
    <row r="2" spans="1:13" ht="90" customHeight="1">
      <c r="A2" s="11" t="s">
        <v>133</v>
      </c>
      <c r="B2" s="12"/>
      <c r="C2" s="12"/>
      <c r="D2" s="12"/>
      <c r="E2" s="12"/>
      <c r="F2" s="12"/>
      <c r="G2" s="12"/>
      <c r="H2" s="13"/>
      <c r="I2" s="4" t="s">
        <v>135</v>
      </c>
      <c r="J2" s="4"/>
      <c r="K2" s="4"/>
      <c r="L2" s="4"/>
      <c r="M2" s="4"/>
    </row>
    <row r="3" spans="1:13" s="10" customFormat="1" ht="27.75" customHeight="1">
      <c r="A3" s="9" t="s">
        <v>87</v>
      </c>
      <c r="B3" s="9" t="s">
        <v>1</v>
      </c>
      <c r="C3" s="9" t="s">
        <v>88</v>
      </c>
      <c r="D3" s="9" t="s">
        <v>89</v>
      </c>
      <c r="E3" s="9" t="s">
        <v>90</v>
      </c>
      <c r="F3" s="9" t="s">
        <v>91</v>
      </c>
      <c r="G3" s="9" t="s">
        <v>2</v>
      </c>
      <c r="H3" s="9" t="s">
        <v>3</v>
      </c>
      <c r="I3" s="9" t="s">
        <v>4</v>
      </c>
      <c r="J3" s="9" t="s">
        <v>132</v>
      </c>
      <c r="K3" s="9" t="s">
        <v>5</v>
      </c>
      <c r="L3" s="9" t="s">
        <v>6</v>
      </c>
      <c r="M3" s="9" t="s">
        <v>7</v>
      </c>
    </row>
    <row r="4" spans="1:13">
      <c r="A4" s="2">
        <v>1</v>
      </c>
      <c r="B4" s="2" t="s">
        <v>8</v>
      </c>
      <c r="C4" s="2" t="s">
        <v>93</v>
      </c>
      <c r="D4" s="2" t="s">
        <v>9</v>
      </c>
      <c r="E4" s="8" t="s">
        <v>92</v>
      </c>
      <c r="F4" s="2" t="s">
        <v>63</v>
      </c>
      <c r="G4" s="2" t="s">
        <v>10</v>
      </c>
      <c r="H4" s="2">
        <v>5</v>
      </c>
      <c r="I4" s="3">
        <v>37</v>
      </c>
      <c r="J4" s="3">
        <f>H4*2</f>
        <v>10</v>
      </c>
      <c r="K4" s="3">
        <f>H4*5</f>
        <v>25</v>
      </c>
      <c r="L4" s="3">
        <v>25</v>
      </c>
      <c r="M4" s="3">
        <f>H4*I4+J4+K4+L4</f>
        <v>245</v>
      </c>
    </row>
    <row r="5" spans="1:13">
      <c r="A5" s="2">
        <v>2</v>
      </c>
      <c r="B5" s="2" t="s">
        <v>8</v>
      </c>
      <c r="C5" s="2" t="s">
        <v>94</v>
      </c>
      <c r="D5" s="2" t="s">
        <v>11</v>
      </c>
      <c r="E5" s="8" t="s">
        <v>92</v>
      </c>
      <c r="F5" s="2" t="s">
        <v>64</v>
      </c>
      <c r="G5" s="2" t="s">
        <v>10</v>
      </c>
      <c r="H5" s="2">
        <v>2</v>
      </c>
      <c r="I5" s="3">
        <f>VLOOKUP(F5,[1]Sheet1!$C$2:$E$104,3,FALSE)</f>
        <v>38</v>
      </c>
      <c r="J5" s="3">
        <f t="shared" ref="J5:J41" si="0">H5*2</f>
        <v>4</v>
      </c>
      <c r="K5" s="3">
        <f t="shared" ref="K5:K41" si="1">H5*5</f>
        <v>10</v>
      </c>
      <c r="L5" s="3">
        <v>25</v>
      </c>
      <c r="M5" s="3">
        <f t="shared" ref="M5:M41" si="2">H5*I5+J5+K5+L5</f>
        <v>115</v>
      </c>
    </row>
    <row r="6" spans="1:13">
      <c r="A6" s="2">
        <v>3</v>
      </c>
      <c r="B6" s="2" t="s">
        <v>8</v>
      </c>
      <c r="C6" s="2" t="s">
        <v>95</v>
      </c>
      <c r="D6" s="2" t="s">
        <v>12</v>
      </c>
      <c r="E6" s="8" t="s">
        <v>92</v>
      </c>
      <c r="F6" s="2" t="s">
        <v>65</v>
      </c>
      <c r="G6" s="2" t="s">
        <v>10</v>
      </c>
      <c r="H6" s="2">
        <v>3</v>
      </c>
      <c r="I6" s="3">
        <f>VLOOKUP(F6,[1]Sheet1!$C$2:$E$104,3,FALSE)</f>
        <v>71</v>
      </c>
      <c r="J6" s="3">
        <f t="shared" si="0"/>
        <v>6</v>
      </c>
      <c r="K6" s="3">
        <f t="shared" si="1"/>
        <v>15</v>
      </c>
      <c r="L6" s="3">
        <v>25</v>
      </c>
      <c r="M6" s="3">
        <f t="shared" si="2"/>
        <v>259</v>
      </c>
    </row>
    <row r="7" spans="1:13">
      <c r="A7" s="2">
        <v>4</v>
      </c>
      <c r="B7" s="2" t="s">
        <v>8</v>
      </c>
      <c r="C7" s="2" t="s">
        <v>96</v>
      </c>
      <c r="D7" s="2" t="s">
        <v>13</v>
      </c>
      <c r="E7" s="8" t="s">
        <v>92</v>
      </c>
      <c r="F7" s="2" t="s">
        <v>66</v>
      </c>
      <c r="G7" s="2" t="s">
        <v>10</v>
      </c>
      <c r="H7" s="2">
        <v>4</v>
      </c>
      <c r="I7" s="3">
        <f>VLOOKUP(F7,[1]Sheet1!$C$2:$E$104,3,FALSE)</f>
        <v>31.4</v>
      </c>
      <c r="J7" s="3">
        <f t="shared" si="0"/>
        <v>8</v>
      </c>
      <c r="K7" s="3">
        <f t="shared" si="1"/>
        <v>20</v>
      </c>
      <c r="L7" s="3">
        <v>25</v>
      </c>
      <c r="M7" s="3">
        <f t="shared" si="2"/>
        <v>178.6</v>
      </c>
    </row>
    <row r="8" spans="1:13">
      <c r="A8" s="2">
        <v>5</v>
      </c>
      <c r="B8" s="2" t="s">
        <v>14</v>
      </c>
      <c r="C8" s="2" t="s">
        <v>97</v>
      </c>
      <c r="D8" s="2" t="s">
        <v>15</v>
      </c>
      <c r="E8" s="8" t="s">
        <v>92</v>
      </c>
      <c r="F8" s="2" t="s">
        <v>67</v>
      </c>
      <c r="G8" s="2" t="s">
        <v>10</v>
      </c>
      <c r="H8" s="2">
        <v>3</v>
      </c>
      <c r="I8" s="3">
        <f>VLOOKUP(F8,[2]Invoice!$F$4:$I$55,4,FALSE)</f>
        <v>31.4</v>
      </c>
      <c r="J8" s="3">
        <f t="shared" si="0"/>
        <v>6</v>
      </c>
      <c r="K8" s="3">
        <f t="shared" si="1"/>
        <v>15</v>
      </c>
      <c r="L8" s="3">
        <v>25</v>
      </c>
      <c r="M8" s="3">
        <f t="shared" si="2"/>
        <v>140.19999999999999</v>
      </c>
    </row>
    <row r="9" spans="1:13" ht="30">
      <c r="A9" s="2">
        <v>6</v>
      </c>
      <c r="B9" s="2" t="s">
        <v>16</v>
      </c>
      <c r="C9" s="2" t="s">
        <v>98</v>
      </c>
      <c r="D9" s="2" t="s">
        <v>17</v>
      </c>
      <c r="E9" s="8" t="s">
        <v>92</v>
      </c>
      <c r="F9" s="2" t="s">
        <v>68</v>
      </c>
      <c r="G9" s="2" t="s">
        <v>18</v>
      </c>
      <c r="H9" s="2">
        <v>15</v>
      </c>
      <c r="I9" s="3">
        <v>29.2</v>
      </c>
      <c r="J9" s="3">
        <f t="shared" si="0"/>
        <v>30</v>
      </c>
      <c r="K9" s="3">
        <f t="shared" si="1"/>
        <v>75</v>
      </c>
      <c r="L9" s="3">
        <v>25</v>
      </c>
      <c r="M9" s="3">
        <f t="shared" si="2"/>
        <v>568</v>
      </c>
    </row>
    <row r="10" spans="1:13">
      <c r="A10" s="2">
        <v>7</v>
      </c>
      <c r="B10" s="2" t="s">
        <v>19</v>
      </c>
      <c r="C10" s="2" t="s">
        <v>99</v>
      </c>
      <c r="D10" s="2" t="s">
        <v>20</v>
      </c>
      <c r="E10" s="8" t="s">
        <v>92</v>
      </c>
      <c r="F10" s="2" t="s">
        <v>65</v>
      </c>
      <c r="G10" s="2" t="s">
        <v>10</v>
      </c>
      <c r="H10" s="2">
        <v>10</v>
      </c>
      <c r="I10" s="3">
        <f>VLOOKUP(F10,[1]Sheet1!$C$2:$E$104,3,FALSE)</f>
        <v>71</v>
      </c>
      <c r="J10" s="3">
        <f t="shared" si="0"/>
        <v>20</v>
      </c>
      <c r="K10" s="3">
        <f t="shared" si="1"/>
        <v>50</v>
      </c>
      <c r="L10" s="3">
        <v>25</v>
      </c>
      <c r="M10" s="3">
        <f t="shared" si="2"/>
        <v>805</v>
      </c>
    </row>
    <row r="11" spans="1:13">
      <c r="A11" s="2">
        <v>8</v>
      </c>
      <c r="B11" s="2" t="s">
        <v>19</v>
      </c>
      <c r="C11" s="2" t="s">
        <v>100</v>
      </c>
      <c r="D11" s="2" t="s">
        <v>21</v>
      </c>
      <c r="E11" s="8" t="s">
        <v>92</v>
      </c>
      <c r="F11" s="2" t="s">
        <v>69</v>
      </c>
      <c r="G11" s="2" t="s">
        <v>10</v>
      </c>
      <c r="H11" s="2">
        <v>2</v>
      </c>
      <c r="I11" s="3">
        <f>VLOOKUP(F11,[2]Invoice!$F$4:$I$55,4,FALSE)</f>
        <v>40</v>
      </c>
      <c r="J11" s="3">
        <f t="shared" si="0"/>
        <v>4</v>
      </c>
      <c r="K11" s="3">
        <f t="shared" si="1"/>
        <v>10</v>
      </c>
      <c r="L11" s="3">
        <v>25</v>
      </c>
      <c r="M11" s="3">
        <f t="shared" si="2"/>
        <v>119</v>
      </c>
    </row>
    <row r="12" spans="1:13">
      <c r="A12" s="2">
        <v>9</v>
      </c>
      <c r="B12" s="2" t="s">
        <v>22</v>
      </c>
      <c r="C12" s="2" t="s">
        <v>101</v>
      </c>
      <c r="D12" s="2" t="s">
        <v>23</v>
      </c>
      <c r="E12" s="8" t="s">
        <v>92</v>
      </c>
      <c r="F12" s="2" t="s">
        <v>70</v>
      </c>
      <c r="G12" s="2" t="s">
        <v>24</v>
      </c>
      <c r="H12" s="2">
        <v>2</v>
      </c>
      <c r="I12" s="3">
        <v>45</v>
      </c>
      <c r="J12" s="3">
        <f t="shared" si="0"/>
        <v>4</v>
      </c>
      <c r="K12" s="3">
        <f t="shared" si="1"/>
        <v>10</v>
      </c>
      <c r="L12" s="3">
        <v>25</v>
      </c>
      <c r="M12" s="3">
        <f t="shared" si="2"/>
        <v>129</v>
      </c>
    </row>
    <row r="13" spans="1:13" ht="30">
      <c r="A13" s="2">
        <v>10</v>
      </c>
      <c r="B13" s="2" t="s">
        <v>25</v>
      </c>
      <c r="C13" s="2" t="s">
        <v>102</v>
      </c>
      <c r="D13" s="2" t="s">
        <v>26</v>
      </c>
      <c r="E13" s="8" t="s">
        <v>92</v>
      </c>
      <c r="F13" s="2" t="s">
        <v>71</v>
      </c>
      <c r="G13" s="2" t="s">
        <v>18</v>
      </c>
      <c r="H13" s="2">
        <v>10</v>
      </c>
      <c r="I13" s="3">
        <v>70</v>
      </c>
      <c r="J13" s="3">
        <f t="shared" si="0"/>
        <v>20</v>
      </c>
      <c r="K13" s="3">
        <f t="shared" si="1"/>
        <v>50</v>
      </c>
      <c r="L13" s="3">
        <v>25</v>
      </c>
      <c r="M13" s="3">
        <f t="shared" si="2"/>
        <v>795</v>
      </c>
    </row>
    <row r="14" spans="1:13">
      <c r="A14" s="2">
        <v>11</v>
      </c>
      <c r="B14" s="2" t="s">
        <v>25</v>
      </c>
      <c r="C14" s="2" t="s">
        <v>103</v>
      </c>
      <c r="D14" s="2" t="s">
        <v>27</v>
      </c>
      <c r="E14" s="8" t="s">
        <v>92</v>
      </c>
      <c r="F14" s="2" t="s">
        <v>72</v>
      </c>
      <c r="G14" s="2" t="s">
        <v>24</v>
      </c>
      <c r="H14" s="2">
        <v>6</v>
      </c>
      <c r="I14" s="3">
        <v>60</v>
      </c>
      <c r="J14" s="3">
        <f t="shared" si="0"/>
        <v>12</v>
      </c>
      <c r="K14" s="3">
        <f t="shared" si="1"/>
        <v>30</v>
      </c>
      <c r="L14" s="3">
        <v>25</v>
      </c>
      <c r="M14" s="3">
        <f t="shared" si="2"/>
        <v>427</v>
      </c>
    </row>
    <row r="15" spans="1:13" ht="30">
      <c r="A15" s="2">
        <v>12</v>
      </c>
      <c r="B15" s="2" t="s">
        <v>25</v>
      </c>
      <c r="C15" s="2" t="s">
        <v>104</v>
      </c>
      <c r="D15" s="2" t="s">
        <v>28</v>
      </c>
      <c r="E15" s="8" t="s">
        <v>92</v>
      </c>
      <c r="F15" s="2" t="s">
        <v>73</v>
      </c>
      <c r="G15" s="2" t="s">
        <v>18</v>
      </c>
      <c r="H15" s="2">
        <v>6</v>
      </c>
      <c r="I15" s="3">
        <v>34.700000000000003</v>
      </c>
      <c r="J15" s="3">
        <f t="shared" si="0"/>
        <v>12</v>
      </c>
      <c r="K15" s="3">
        <f t="shared" si="1"/>
        <v>30</v>
      </c>
      <c r="L15" s="3">
        <v>25</v>
      </c>
      <c r="M15" s="3">
        <f t="shared" si="2"/>
        <v>275.20000000000005</v>
      </c>
    </row>
    <row r="16" spans="1:13">
      <c r="A16" s="2">
        <v>13</v>
      </c>
      <c r="B16" s="2" t="s">
        <v>29</v>
      </c>
      <c r="C16" s="2" t="s">
        <v>105</v>
      </c>
      <c r="D16" s="2" t="s">
        <v>30</v>
      </c>
      <c r="E16" s="8" t="s">
        <v>92</v>
      </c>
      <c r="F16" s="2" t="s">
        <v>74</v>
      </c>
      <c r="G16" s="2" t="s">
        <v>10</v>
      </c>
      <c r="H16" s="2">
        <v>3</v>
      </c>
      <c r="I16" s="3">
        <f>VLOOKUP(F16,[1]Sheet1!$C$2:$E$104,3,FALSE)</f>
        <v>31.4</v>
      </c>
      <c r="J16" s="3">
        <f t="shared" si="0"/>
        <v>6</v>
      </c>
      <c r="K16" s="3">
        <f t="shared" si="1"/>
        <v>15</v>
      </c>
      <c r="L16" s="3">
        <v>25</v>
      </c>
      <c r="M16" s="3">
        <f t="shared" si="2"/>
        <v>140.19999999999999</v>
      </c>
    </row>
    <row r="17" spans="1:13">
      <c r="A17" s="2">
        <v>14</v>
      </c>
      <c r="B17" s="2" t="s">
        <v>29</v>
      </c>
      <c r="C17" s="2" t="s">
        <v>106</v>
      </c>
      <c r="D17" s="2" t="s">
        <v>31</v>
      </c>
      <c r="E17" s="8" t="s">
        <v>92</v>
      </c>
      <c r="F17" s="2" t="s">
        <v>75</v>
      </c>
      <c r="G17" s="2" t="s">
        <v>10</v>
      </c>
      <c r="H17" s="2">
        <v>1</v>
      </c>
      <c r="I17" s="3">
        <f>VLOOKUP(F17,[1]Sheet1!$C$2:$E$104,3,FALSE)</f>
        <v>31.4</v>
      </c>
      <c r="J17" s="3">
        <f t="shared" si="0"/>
        <v>2</v>
      </c>
      <c r="K17" s="3">
        <f t="shared" si="1"/>
        <v>5</v>
      </c>
      <c r="L17" s="3">
        <v>25</v>
      </c>
      <c r="M17" s="3">
        <f t="shared" si="2"/>
        <v>63.4</v>
      </c>
    </row>
    <row r="18" spans="1:13">
      <c r="A18" s="2">
        <v>15</v>
      </c>
      <c r="B18" s="2" t="s">
        <v>29</v>
      </c>
      <c r="C18" s="2" t="s">
        <v>107</v>
      </c>
      <c r="D18" s="2" t="s">
        <v>32</v>
      </c>
      <c r="E18" s="8" t="s">
        <v>92</v>
      </c>
      <c r="F18" s="2" t="s">
        <v>72</v>
      </c>
      <c r="G18" s="2" t="s">
        <v>10</v>
      </c>
      <c r="H18" s="2">
        <v>2</v>
      </c>
      <c r="I18" s="3">
        <f>VLOOKUP(F18,[2]Invoice!$F$4:$I$55,4,FALSE)</f>
        <v>60</v>
      </c>
      <c r="J18" s="3">
        <f t="shared" si="0"/>
        <v>4</v>
      </c>
      <c r="K18" s="3">
        <f t="shared" si="1"/>
        <v>10</v>
      </c>
      <c r="L18" s="3">
        <v>25</v>
      </c>
      <c r="M18" s="3">
        <f t="shared" si="2"/>
        <v>159</v>
      </c>
    </row>
    <row r="19" spans="1:13">
      <c r="A19" s="2">
        <v>16</v>
      </c>
      <c r="B19" s="2" t="s">
        <v>29</v>
      </c>
      <c r="C19" s="2" t="s">
        <v>108</v>
      </c>
      <c r="D19" s="2" t="s">
        <v>17</v>
      </c>
      <c r="E19" s="8" t="s">
        <v>92</v>
      </c>
      <c r="F19" s="2" t="s">
        <v>76</v>
      </c>
      <c r="G19" s="2" t="s">
        <v>10</v>
      </c>
      <c r="H19" s="2">
        <v>2</v>
      </c>
      <c r="I19" s="3">
        <f>VLOOKUP(F19,[1]Sheet1!$C$2:$E$104,3,FALSE)</f>
        <v>38</v>
      </c>
      <c r="J19" s="3">
        <f t="shared" si="0"/>
        <v>4</v>
      </c>
      <c r="K19" s="3">
        <f t="shared" si="1"/>
        <v>10</v>
      </c>
      <c r="L19" s="3">
        <v>25</v>
      </c>
      <c r="M19" s="3">
        <f t="shared" si="2"/>
        <v>115</v>
      </c>
    </row>
    <row r="20" spans="1:13">
      <c r="A20" s="2">
        <v>17</v>
      </c>
      <c r="B20" s="2" t="s">
        <v>29</v>
      </c>
      <c r="C20" s="2" t="s">
        <v>109</v>
      </c>
      <c r="D20" s="2" t="s">
        <v>9</v>
      </c>
      <c r="E20" s="8" t="s">
        <v>92</v>
      </c>
      <c r="F20" s="2" t="s">
        <v>77</v>
      </c>
      <c r="G20" s="2" t="s">
        <v>24</v>
      </c>
      <c r="H20" s="2">
        <v>4</v>
      </c>
      <c r="I20" s="3">
        <f>VLOOKUP(F20,[1]Sheet1!$C$2:$D$104,2,FALSE)</f>
        <v>44.6</v>
      </c>
      <c r="J20" s="3">
        <f t="shared" si="0"/>
        <v>8</v>
      </c>
      <c r="K20" s="3">
        <f t="shared" si="1"/>
        <v>20</v>
      </c>
      <c r="L20" s="3">
        <v>25</v>
      </c>
      <c r="M20" s="3">
        <f t="shared" si="2"/>
        <v>231.4</v>
      </c>
    </row>
    <row r="21" spans="1:13">
      <c r="A21" s="2">
        <v>18</v>
      </c>
      <c r="B21" s="2" t="s">
        <v>29</v>
      </c>
      <c r="C21" s="2" t="s">
        <v>110</v>
      </c>
      <c r="D21" s="2" t="s">
        <v>33</v>
      </c>
      <c r="E21" s="8" t="s">
        <v>92</v>
      </c>
      <c r="F21" s="2" t="s">
        <v>75</v>
      </c>
      <c r="G21" s="2" t="s">
        <v>10</v>
      </c>
      <c r="H21" s="2">
        <v>3</v>
      </c>
      <c r="I21" s="3">
        <f>VLOOKUP(F21,[1]Sheet1!$C$2:$E$104,3,FALSE)</f>
        <v>31.4</v>
      </c>
      <c r="J21" s="3">
        <f t="shared" si="0"/>
        <v>6</v>
      </c>
      <c r="K21" s="3">
        <f t="shared" si="1"/>
        <v>15</v>
      </c>
      <c r="L21" s="3">
        <v>25</v>
      </c>
      <c r="M21" s="3">
        <f t="shared" si="2"/>
        <v>140.19999999999999</v>
      </c>
    </row>
    <row r="22" spans="1:13">
      <c r="A22" s="2">
        <v>19</v>
      </c>
      <c r="B22" s="2" t="s">
        <v>29</v>
      </c>
      <c r="C22" s="2" t="s">
        <v>111</v>
      </c>
      <c r="D22" s="2" t="s">
        <v>34</v>
      </c>
      <c r="E22" s="8" t="s">
        <v>92</v>
      </c>
      <c r="F22" s="2" t="s">
        <v>78</v>
      </c>
      <c r="G22" s="2" t="s">
        <v>24</v>
      </c>
      <c r="H22" s="2">
        <v>5</v>
      </c>
      <c r="I22" s="3">
        <f>VLOOKUP(F22,[1]Sheet1!$C$2:$D$104,2,FALSE)</f>
        <v>44.6</v>
      </c>
      <c r="J22" s="3">
        <f t="shared" si="0"/>
        <v>10</v>
      </c>
      <c r="K22" s="3">
        <f t="shared" si="1"/>
        <v>25</v>
      </c>
      <c r="L22" s="3">
        <v>25</v>
      </c>
      <c r="M22" s="3">
        <f t="shared" si="2"/>
        <v>283</v>
      </c>
    </row>
    <row r="23" spans="1:13">
      <c r="A23" s="2">
        <v>20</v>
      </c>
      <c r="B23" s="2" t="s">
        <v>35</v>
      </c>
      <c r="C23" s="2" t="s">
        <v>112</v>
      </c>
      <c r="D23" s="2" t="s">
        <v>36</v>
      </c>
      <c r="E23" s="8" t="s">
        <v>92</v>
      </c>
      <c r="F23" s="2" t="s">
        <v>79</v>
      </c>
      <c r="G23" s="2" t="s">
        <v>24</v>
      </c>
      <c r="H23" s="2">
        <v>10</v>
      </c>
      <c r="I23" s="3">
        <f>VLOOKUP(F23,[1]Sheet1!$C$2:$D$104,2,FALSE)</f>
        <v>60</v>
      </c>
      <c r="J23" s="3">
        <f t="shared" si="0"/>
        <v>20</v>
      </c>
      <c r="K23" s="3">
        <f t="shared" si="1"/>
        <v>50</v>
      </c>
      <c r="L23" s="3">
        <v>25</v>
      </c>
      <c r="M23" s="3">
        <f t="shared" si="2"/>
        <v>695</v>
      </c>
    </row>
    <row r="24" spans="1:13">
      <c r="A24" s="2">
        <v>21</v>
      </c>
      <c r="B24" s="2" t="s">
        <v>37</v>
      </c>
      <c r="C24" s="2" t="s">
        <v>113</v>
      </c>
      <c r="D24" s="2" t="s">
        <v>38</v>
      </c>
      <c r="E24" s="8" t="s">
        <v>92</v>
      </c>
      <c r="F24" s="2" t="s">
        <v>72</v>
      </c>
      <c r="G24" s="2" t="s">
        <v>10</v>
      </c>
      <c r="H24" s="2">
        <v>4</v>
      </c>
      <c r="I24" s="3">
        <f>VLOOKUP(F24,[2]Invoice!$F$4:$I$55,4,FALSE)</f>
        <v>60</v>
      </c>
      <c r="J24" s="3">
        <f t="shared" si="0"/>
        <v>8</v>
      </c>
      <c r="K24" s="3">
        <f t="shared" si="1"/>
        <v>20</v>
      </c>
      <c r="L24" s="3">
        <v>25</v>
      </c>
      <c r="M24" s="3">
        <f t="shared" si="2"/>
        <v>293</v>
      </c>
    </row>
    <row r="25" spans="1:13">
      <c r="A25" s="2">
        <v>22</v>
      </c>
      <c r="B25" s="2" t="s">
        <v>37</v>
      </c>
      <c r="C25" s="2" t="s">
        <v>114</v>
      </c>
      <c r="D25" s="2" t="s">
        <v>23</v>
      </c>
      <c r="E25" s="8" t="s">
        <v>92</v>
      </c>
      <c r="F25" s="2" t="s">
        <v>75</v>
      </c>
      <c r="G25" s="2" t="s">
        <v>10</v>
      </c>
      <c r="H25" s="2">
        <v>7</v>
      </c>
      <c r="I25" s="3">
        <f>VLOOKUP(F25,[1]Sheet1!$C$2:$E$104,3,FALSE)</f>
        <v>31.4</v>
      </c>
      <c r="J25" s="3">
        <f t="shared" si="0"/>
        <v>14</v>
      </c>
      <c r="K25" s="3">
        <f t="shared" si="1"/>
        <v>35</v>
      </c>
      <c r="L25" s="3">
        <v>25</v>
      </c>
      <c r="M25" s="3">
        <f t="shared" si="2"/>
        <v>293.79999999999995</v>
      </c>
    </row>
    <row r="26" spans="1:13">
      <c r="A26" s="2">
        <v>23</v>
      </c>
      <c r="B26" s="2" t="s">
        <v>39</v>
      </c>
      <c r="C26" s="2" t="s">
        <v>115</v>
      </c>
      <c r="D26" s="2" t="s">
        <v>40</v>
      </c>
      <c r="E26" s="8" t="s">
        <v>92</v>
      </c>
      <c r="F26" s="2" t="s">
        <v>72</v>
      </c>
      <c r="G26" s="2" t="s">
        <v>10</v>
      </c>
      <c r="H26" s="2">
        <v>4</v>
      </c>
      <c r="I26" s="3">
        <f>VLOOKUP(F26,[2]Invoice!$F$4:$I$55,4,FALSE)</f>
        <v>60</v>
      </c>
      <c r="J26" s="3">
        <f t="shared" si="0"/>
        <v>8</v>
      </c>
      <c r="K26" s="3">
        <f t="shared" si="1"/>
        <v>20</v>
      </c>
      <c r="L26" s="3">
        <v>25</v>
      </c>
      <c r="M26" s="3">
        <f t="shared" si="2"/>
        <v>293</v>
      </c>
    </row>
    <row r="27" spans="1:13">
      <c r="A27" s="2">
        <v>24</v>
      </c>
      <c r="B27" s="2" t="s">
        <v>41</v>
      </c>
      <c r="C27" s="2" t="s">
        <v>116</v>
      </c>
      <c r="D27" s="2" t="s">
        <v>31</v>
      </c>
      <c r="E27" s="8" t="s">
        <v>92</v>
      </c>
      <c r="F27" s="2" t="s">
        <v>72</v>
      </c>
      <c r="G27" s="2" t="s">
        <v>10</v>
      </c>
      <c r="H27" s="2">
        <v>4</v>
      </c>
      <c r="I27" s="3">
        <f>VLOOKUP(F27,[2]Invoice!$F$4:$I$55,4,FALSE)</f>
        <v>60</v>
      </c>
      <c r="J27" s="3">
        <f t="shared" si="0"/>
        <v>8</v>
      </c>
      <c r="K27" s="3">
        <f t="shared" si="1"/>
        <v>20</v>
      </c>
      <c r="L27" s="3">
        <v>25</v>
      </c>
      <c r="M27" s="3">
        <f t="shared" si="2"/>
        <v>293</v>
      </c>
    </row>
    <row r="28" spans="1:13">
      <c r="A28" s="2">
        <v>25</v>
      </c>
      <c r="B28" s="2" t="s">
        <v>41</v>
      </c>
      <c r="C28" s="2" t="s">
        <v>117</v>
      </c>
      <c r="D28" s="2" t="s">
        <v>42</v>
      </c>
      <c r="E28" s="8" t="s">
        <v>92</v>
      </c>
      <c r="F28" s="2" t="s">
        <v>75</v>
      </c>
      <c r="G28" s="2" t="s">
        <v>10</v>
      </c>
      <c r="H28" s="2">
        <v>3</v>
      </c>
      <c r="I28" s="3">
        <f>VLOOKUP(F28,[1]Sheet1!$C$2:$E$104,3,FALSE)</f>
        <v>31.4</v>
      </c>
      <c r="J28" s="3">
        <f t="shared" si="0"/>
        <v>6</v>
      </c>
      <c r="K28" s="3">
        <f t="shared" si="1"/>
        <v>15</v>
      </c>
      <c r="L28" s="3">
        <v>25</v>
      </c>
      <c r="M28" s="3">
        <f t="shared" si="2"/>
        <v>140.19999999999999</v>
      </c>
    </row>
    <row r="29" spans="1:13">
      <c r="A29" s="2">
        <v>26</v>
      </c>
      <c r="B29" s="2" t="s">
        <v>41</v>
      </c>
      <c r="C29" s="2" t="s">
        <v>118</v>
      </c>
      <c r="D29" s="2" t="s">
        <v>43</v>
      </c>
      <c r="E29" s="8" t="s">
        <v>92</v>
      </c>
      <c r="F29" s="2" t="s">
        <v>80</v>
      </c>
      <c r="G29" s="2" t="s">
        <v>10</v>
      </c>
      <c r="H29" s="2">
        <v>7</v>
      </c>
      <c r="I29" s="3">
        <v>31.4</v>
      </c>
      <c r="J29" s="3">
        <f t="shared" si="0"/>
        <v>14</v>
      </c>
      <c r="K29" s="3">
        <f t="shared" si="1"/>
        <v>35</v>
      </c>
      <c r="L29" s="3">
        <v>25</v>
      </c>
      <c r="M29" s="3">
        <f t="shared" si="2"/>
        <v>293.79999999999995</v>
      </c>
    </row>
    <row r="30" spans="1:13">
      <c r="A30" s="2">
        <v>27</v>
      </c>
      <c r="B30" s="2" t="s">
        <v>44</v>
      </c>
      <c r="C30" s="2" t="s">
        <v>119</v>
      </c>
      <c r="D30" s="2" t="s">
        <v>45</v>
      </c>
      <c r="E30" s="8" t="s">
        <v>92</v>
      </c>
      <c r="F30" s="8" t="s">
        <v>131</v>
      </c>
      <c r="G30" s="2" t="s">
        <v>10</v>
      </c>
      <c r="H30" s="2">
        <v>3</v>
      </c>
      <c r="I30" s="3">
        <v>31.4</v>
      </c>
      <c r="J30" s="3">
        <f t="shared" si="0"/>
        <v>6</v>
      </c>
      <c r="K30" s="3">
        <f t="shared" si="1"/>
        <v>15</v>
      </c>
      <c r="L30" s="3">
        <v>25</v>
      </c>
      <c r="M30" s="3">
        <f t="shared" si="2"/>
        <v>140.19999999999999</v>
      </c>
    </row>
    <row r="31" spans="1:13">
      <c r="A31" s="2">
        <v>28</v>
      </c>
      <c r="B31" s="2" t="s">
        <v>46</v>
      </c>
      <c r="C31" s="2" t="s">
        <v>120</v>
      </c>
      <c r="D31" s="2" t="s">
        <v>47</v>
      </c>
      <c r="E31" s="8" t="s">
        <v>92</v>
      </c>
      <c r="F31" s="2" t="s">
        <v>81</v>
      </c>
      <c r="G31" s="2" t="s">
        <v>10</v>
      </c>
      <c r="H31" s="2">
        <v>4</v>
      </c>
      <c r="I31" s="3">
        <v>50</v>
      </c>
      <c r="J31" s="3">
        <f t="shared" si="0"/>
        <v>8</v>
      </c>
      <c r="K31" s="3">
        <f t="shared" si="1"/>
        <v>20</v>
      </c>
      <c r="L31" s="3">
        <v>25</v>
      </c>
      <c r="M31" s="3">
        <f t="shared" si="2"/>
        <v>253</v>
      </c>
    </row>
    <row r="32" spans="1:13">
      <c r="A32" s="2">
        <v>29</v>
      </c>
      <c r="B32" s="2" t="s">
        <v>46</v>
      </c>
      <c r="C32" s="2" t="s">
        <v>121</v>
      </c>
      <c r="D32" s="2" t="s">
        <v>48</v>
      </c>
      <c r="E32" s="8" t="s">
        <v>92</v>
      </c>
      <c r="F32" s="2" t="s">
        <v>82</v>
      </c>
      <c r="G32" s="2" t="s">
        <v>24</v>
      </c>
      <c r="H32" s="2">
        <v>4</v>
      </c>
      <c r="I32" s="3">
        <v>44.6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231.4</v>
      </c>
    </row>
    <row r="33" spans="1:13">
      <c r="A33" s="2">
        <v>30</v>
      </c>
      <c r="B33" s="2" t="s">
        <v>46</v>
      </c>
      <c r="C33" s="2" t="s">
        <v>122</v>
      </c>
      <c r="D33" s="2" t="s">
        <v>38</v>
      </c>
      <c r="E33" s="8" t="s">
        <v>92</v>
      </c>
      <c r="F33" s="2" t="s">
        <v>83</v>
      </c>
      <c r="G33" s="2" t="s">
        <v>24</v>
      </c>
      <c r="H33" s="2">
        <v>13</v>
      </c>
      <c r="I33" s="3">
        <f>VLOOKUP(F33,[1]Sheet1!$C$2:$D$104,2,FALSE)</f>
        <v>40.200000000000003</v>
      </c>
      <c r="J33" s="3">
        <f t="shared" si="0"/>
        <v>26</v>
      </c>
      <c r="K33" s="3">
        <f t="shared" si="1"/>
        <v>65</v>
      </c>
      <c r="L33" s="3">
        <v>25</v>
      </c>
      <c r="M33" s="3">
        <f t="shared" si="2"/>
        <v>638.6</v>
      </c>
    </row>
    <row r="34" spans="1:13">
      <c r="A34" s="2">
        <v>31</v>
      </c>
      <c r="B34" s="2" t="s">
        <v>49</v>
      </c>
      <c r="C34" s="2" t="s">
        <v>123</v>
      </c>
      <c r="D34" s="2" t="s">
        <v>50</v>
      </c>
      <c r="E34" s="8" t="s">
        <v>92</v>
      </c>
      <c r="F34" s="2" t="s">
        <v>66</v>
      </c>
      <c r="G34" s="2" t="s">
        <v>10</v>
      </c>
      <c r="H34" s="2">
        <v>1</v>
      </c>
      <c r="I34" s="3">
        <f>VLOOKUP(F34,[1]Sheet1!$C$2:$E$104,3,FALSE)</f>
        <v>31.4</v>
      </c>
      <c r="J34" s="3">
        <f t="shared" si="0"/>
        <v>2</v>
      </c>
      <c r="K34" s="3">
        <f t="shared" si="1"/>
        <v>5</v>
      </c>
      <c r="L34" s="3">
        <v>25</v>
      </c>
      <c r="M34" s="3">
        <f t="shared" si="2"/>
        <v>63.4</v>
      </c>
    </row>
    <row r="35" spans="1:13">
      <c r="A35" s="2">
        <v>32</v>
      </c>
      <c r="B35" s="2" t="s">
        <v>49</v>
      </c>
      <c r="C35" s="2" t="s">
        <v>124</v>
      </c>
      <c r="D35" s="2" t="s">
        <v>51</v>
      </c>
      <c r="E35" s="8" t="s">
        <v>92</v>
      </c>
      <c r="F35" s="2" t="s">
        <v>84</v>
      </c>
      <c r="G35" s="2" t="s">
        <v>10</v>
      </c>
      <c r="H35" s="2">
        <v>3</v>
      </c>
      <c r="I35" s="3">
        <f>VLOOKUP(F35,[1]Sheet1!$C$2:$E$104,3,FALSE)</f>
        <v>82</v>
      </c>
      <c r="J35" s="3">
        <f t="shared" si="0"/>
        <v>6</v>
      </c>
      <c r="K35" s="3">
        <f t="shared" si="1"/>
        <v>15</v>
      </c>
      <c r="L35" s="3">
        <v>25</v>
      </c>
      <c r="M35" s="3">
        <f t="shared" si="2"/>
        <v>292</v>
      </c>
    </row>
    <row r="36" spans="1:13">
      <c r="A36" s="2">
        <v>33</v>
      </c>
      <c r="B36" s="2" t="s">
        <v>52</v>
      </c>
      <c r="C36" s="2" t="s">
        <v>125</v>
      </c>
      <c r="D36" s="2" t="s">
        <v>53</v>
      </c>
      <c r="E36" s="8" t="s">
        <v>92</v>
      </c>
      <c r="F36" s="2" t="s">
        <v>65</v>
      </c>
      <c r="G36" s="2" t="s">
        <v>10</v>
      </c>
      <c r="H36" s="2">
        <v>9</v>
      </c>
      <c r="I36" s="3">
        <f>VLOOKUP(F36,[1]Sheet1!$C$2:$E$104,3,FALSE)</f>
        <v>71</v>
      </c>
      <c r="J36" s="3">
        <f t="shared" si="0"/>
        <v>18</v>
      </c>
      <c r="K36" s="3">
        <f t="shared" si="1"/>
        <v>45</v>
      </c>
      <c r="L36" s="3">
        <v>25</v>
      </c>
      <c r="M36" s="3">
        <f t="shared" si="2"/>
        <v>727</v>
      </c>
    </row>
    <row r="37" spans="1:13">
      <c r="A37" s="2">
        <v>34</v>
      </c>
      <c r="B37" s="2" t="s">
        <v>52</v>
      </c>
      <c r="C37" s="2" t="s">
        <v>126</v>
      </c>
      <c r="D37" s="2" t="s">
        <v>54</v>
      </c>
      <c r="E37" s="8" t="s">
        <v>92</v>
      </c>
      <c r="F37" s="2" t="s">
        <v>85</v>
      </c>
      <c r="G37" s="2" t="s">
        <v>10</v>
      </c>
      <c r="H37" s="2">
        <v>5</v>
      </c>
      <c r="I37" s="3">
        <f>VLOOKUP(F37,[1]Sheet1!$C$2:$E$104,3,FALSE)</f>
        <v>31.4</v>
      </c>
      <c r="J37" s="3">
        <f t="shared" si="0"/>
        <v>10</v>
      </c>
      <c r="K37" s="3">
        <f t="shared" si="1"/>
        <v>25</v>
      </c>
      <c r="L37" s="3">
        <v>25</v>
      </c>
      <c r="M37" s="3">
        <f t="shared" si="2"/>
        <v>217</v>
      </c>
    </row>
    <row r="38" spans="1:13">
      <c r="A38" s="2">
        <v>35</v>
      </c>
      <c r="B38" s="2" t="s">
        <v>55</v>
      </c>
      <c r="C38" s="2" t="s">
        <v>127</v>
      </c>
      <c r="D38" s="2" t="s">
        <v>12</v>
      </c>
      <c r="E38" s="8" t="s">
        <v>92</v>
      </c>
      <c r="F38" s="2" t="s">
        <v>77</v>
      </c>
      <c r="G38" s="2" t="s">
        <v>10</v>
      </c>
      <c r="H38" s="2">
        <v>2</v>
      </c>
      <c r="I38" s="3">
        <f>VLOOKUP(F38,[1]Sheet1!$C$2:$E$104,3,FALSE)</f>
        <v>29.2</v>
      </c>
      <c r="J38" s="3">
        <f t="shared" si="0"/>
        <v>4</v>
      </c>
      <c r="K38" s="3">
        <f t="shared" si="1"/>
        <v>10</v>
      </c>
      <c r="L38" s="3">
        <v>25</v>
      </c>
      <c r="M38" s="3">
        <f t="shared" si="2"/>
        <v>97.4</v>
      </c>
    </row>
    <row r="39" spans="1:13">
      <c r="A39" s="2">
        <v>36</v>
      </c>
      <c r="B39" s="2" t="s">
        <v>56</v>
      </c>
      <c r="C39" s="2" t="s">
        <v>128</v>
      </c>
      <c r="D39" s="2" t="s">
        <v>57</v>
      </c>
      <c r="E39" s="8" t="s">
        <v>92</v>
      </c>
      <c r="F39" s="2" t="s">
        <v>86</v>
      </c>
      <c r="G39" s="2" t="s">
        <v>10</v>
      </c>
      <c r="H39" s="2">
        <v>3</v>
      </c>
      <c r="I39" s="3">
        <f>VLOOKUP(F39,[1]Sheet1!$C$2:$E$104,3,FALSE)</f>
        <v>34.700000000000003</v>
      </c>
      <c r="J39" s="3">
        <f t="shared" si="0"/>
        <v>6</v>
      </c>
      <c r="K39" s="3">
        <f t="shared" si="1"/>
        <v>15</v>
      </c>
      <c r="L39" s="3">
        <v>25</v>
      </c>
      <c r="M39" s="3">
        <f t="shared" si="2"/>
        <v>150.10000000000002</v>
      </c>
    </row>
    <row r="40" spans="1:13">
      <c r="A40" s="2">
        <v>37</v>
      </c>
      <c r="B40" s="2" t="s">
        <v>56</v>
      </c>
      <c r="C40" s="2" t="s">
        <v>129</v>
      </c>
      <c r="D40" s="2" t="s">
        <v>59</v>
      </c>
      <c r="E40" s="8" t="s">
        <v>92</v>
      </c>
      <c r="F40" s="2" t="s">
        <v>77</v>
      </c>
      <c r="G40" s="2" t="s">
        <v>10</v>
      </c>
      <c r="H40" s="2">
        <v>5</v>
      </c>
      <c r="I40" s="3">
        <f>VLOOKUP(F40,[1]Sheet1!$C$2:$E$104,3,FALSE)</f>
        <v>29.2</v>
      </c>
      <c r="J40" s="3">
        <f t="shared" si="0"/>
        <v>10</v>
      </c>
      <c r="K40" s="3">
        <f t="shared" si="1"/>
        <v>25</v>
      </c>
      <c r="L40" s="3">
        <v>25</v>
      </c>
      <c r="M40" s="3">
        <f t="shared" si="2"/>
        <v>206</v>
      </c>
    </row>
    <row r="41" spans="1:13">
      <c r="A41" s="2">
        <v>38</v>
      </c>
      <c r="B41" s="2" t="s">
        <v>56</v>
      </c>
      <c r="C41" s="2" t="s">
        <v>130</v>
      </c>
      <c r="D41" s="2" t="s">
        <v>58</v>
      </c>
      <c r="E41" s="8" t="s">
        <v>92</v>
      </c>
      <c r="F41" s="2" t="s">
        <v>66</v>
      </c>
      <c r="G41" s="2" t="s">
        <v>10</v>
      </c>
      <c r="H41" s="2">
        <v>5</v>
      </c>
      <c r="I41" s="3">
        <f>VLOOKUP(F41,[1]Sheet1!$C$2:$E$104,3,FALSE)</f>
        <v>31.4</v>
      </c>
      <c r="J41" s="3">
        <f t="shared" si="0"/>
        <v>10</v>
      </c>
      <c r="K41" s="3">
        <f t="shared" si="1"/>
        <v>25</v>
      </c>
      <c r="L41" s="3">
        <v>25</v>
      </c>
      <c r="M41" s="3">
        <f t="shared" si="2"/>
        <v>217</v>
      </c>
    </row>
    <row r="42" spans="1:13">
      <c r="A42" s="14" t="s">
        <v>134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/>
      <c r="M42" s="17">
        <f>ROUND(SUM(M4:M41),0)</f>
        <v>10723</v>
      </c>
    </row>
    <row r="43" spans="1:13" s="7" customFormat="1">
      <c r="A43" s="4" t="s">
        <v>60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</row>
    <row r="44" spans="1:13" s="7" customFormat="1">
      <c r="A44" s="4" t="s">
        <v>61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</row>
    <row r="45" spans="1:13" s="7" customFormat="1" ht="30" customHeight="1">
      <c r="A45" s="5" t="s">
        <v>62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6"/>
    </row>
    <row r="46" spans="1:13" s="7" customFormat="1"/>
    <row r="47" spans="1:13" s="7" customFormat="1"/>
  </sheetData>
  <mergeCells count="8">
    <mergeCell ref="A44:L44"/>
    <mergeCell ref="A45:L45"/>
    <mergeCell ref="A1:H1"/>
    <mergeCell ref="A2:H2"/>
    <mergeCell ref="A42:L42"/>
    <mergeCell ref="A43:L43"/>
    <mergeCell ref="I1:M1"/>
    <mergeCell ref="I2:M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2024-07-09T04:58:19Z</dcterms:created>
  <dcterms:modified xsi:type="dcterms:W3CDTF">2024-07-09T04:58:20Z</dcterms:modified>
</cp:coreProperties>
</file>