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Invoice!$L$1:$L$19</definedName>
  </definedNames>
  <calcPr calcId="124519"/>
</workbook>
</file>

<file path=xl/calcChain.xml><?xml version="1.0" encoding="utf-8"?>
<calcChain xmlns="http://schemas.openxmlformats.org/spreadsheetml/2006/main">
  <c r="K17" i="1"/>
  <c r="K5" l="1"/>
  <c r="K6"/>
  <c r="K7"/>
  <c r="K8"/>
  <c r="K9"/>
  <c r="K10"/>
  <c r="K11"/>
  <c r="K12"/>
  <c r="K13"/>
  <c r="K14"/>
  <c r="K15"/>
  <c r="K16"/>
  <c r="K4"/>
  <c r="I14"/>
  <c r="I16"/>
  <c r="I10"/>
  <c r="I9"/>
  <c r="I8"/>
  <c r="I7"/>
  <c r="I6"/>
  <c r="H16"/>
  <c r="H15"/>
  <c r="H14"/>
  <c r="H13"/>
  <c r="H10"/>
  <c r="H9"/>
  <c r="H7"/>
  <c r="H5"/>
  <c r="H11"/>
  <c r="H8"/>
</calcChain>
</file>

<file path=xl/sharedStrings.xml><?xml version="1.0" encoding="utf-8"?>
<sst xmlns="http://schemas.openxmlformats.org/spreadsheetml/2006/main" count="96" uniqueCount="50">
  <si>
    <t>INVOICE
ATC LOGISTICS,,8984191006
GST No:21CHVPB1842D2ZQ</t>
  </si>
  <si>
    <t>DD</t>
  </si>
  <si>
    <t>01/6/2024</t>
  </si>
  <si>
    <t>891</t>
  </si>
  <si>
    <t>05/6/2024</t>
  </si>
  <si>
    <t>0920</t>
  </si>
  <si>
    <t>06/6/2024</t>
  </si>
  <si>
    <t>926</t>
  </si>
  <si>
    <t>08/6/2024</t>
  </si>
  <si>
    <t>951</t>
  </si>
  <si>
    <t>20/6/2024</t>
  </si>
  <si>
    <t>1041</t>
  </si>
  <si>
    <t>21/6/2024</t>
  </si>
  <si>
    <t>1053</t>
  </si>
  <si>
    <t>0889</t>
  </si>
  <si>
    <t>24/6/2024</t>
  </si>
  <si>
    <t>1064</t>
  </si>
  <si>
    <t>29/6/2024</t>
  </si>
  <si>
    <t>1123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</si>
  <si>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</si>
  <si>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</si>
  <si>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JAA/00821</t>
  </si>
  <si>
    <t>JAA/00822</t>
  </si>
  <si>
    <t>JAA/00873</t>
  </si>
  <si>
    <t>JAA/00883</t>
  </si>
  <si>
    <t>JAA/00913</t>
  </si>
  <si>
    <t>JAA/01040</t>
  </si>
  <si>
    <t>JAA/01047</t>
  </si>
  <si>
    <t>JAA/01075</t>
  </si>
  <si>
    <t>JAA/01137</t>
  </si>
  <si>
    <t>Medium</t>
  </si>
  <si>
    <t>Small</t>
  </si>
  <si>
    <t>Big</t>
  </si>
  <si>
    <t>MODE</t>
  </si>
  <si>
    <t>MALKANGIRI</t>
  </si>
  <si>
    <t>ROURKELA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</si>
  <si>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</si>
  <si>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</si>
  <si>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</si>
  <si>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</si>
  <si>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</si>
  <si>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</si>
  <si>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</si>
  <si>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</si>
  <si>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</si>
  <si>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</si>
  <si>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</si>
  <si>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A N ALLIANCE
Address: PLOT NO.1094/1095 1ST FLOOR IPICOL CHHHAK, KHAIRA, P.O. JAGATPUR CUTTACK 754021 ,9861454445
GST No:21AANFA3536E1ZW
</t>
  </si>
  <si>
    <t xml:space="preserve">Bill Date:30/06/2024
Bill #:Inv-1518/24-25
Total Amount:11196.00
</t>
  </si>
  <si>
    <t>(RUPEES ELEVEN THOUSAND NINETY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</si>
</sst>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6</xdr:col>
      <xdr:colOff>200025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28575"/>
          <a:ext cx="33528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N2" sqref="N2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7.5703125" style="2" customWidth="1"/>
    <col min="10" max="10" width="7.14062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18" t="s">
        <v>0</v>
      </c>
      <c r="J1" s="18"/>
      <c r="K1" s="18"/>
    </row>
    <row r="2" spans="1:12" ht="73.5" customHeight="1">
      <c r="A2" s="19" t="s">
        <v>47</v>
      </c>
      <c r="B2" s="20"/>
      <c r="C2" s="20"/>
      <c r="D2" s="20"/>
      <c r="E2" s="20"/>
      <c r="F2" s="20"/>
      <c r="G2" s="20"/>
      <c r="H2" s="21"/>
      <c r="I2" s="18" t="s">
        <v>48</v>
      </c>
      <c r="J2" s="18"/>
      <c r="K2" s="18"/>
    </row>
    <row r="3" spans="1:12" s="11" customFormat="1">
      <c r="A3" s="9" t="s">
        <v>37</v>
      </c>
      <c r="B3" s="9" t="s">
        <v>38</v>
      </c>
      <c r="C3" s="9" t="s">
        <v>39</v>
      </c>
      <c r="D3" s="9" t="s">
        <v>40</v>
      </c>
      <c r="E3" s="9" t="s">
        <v>41</v>
      </c>
      <c r="F3" s="9" t="s">
        <v>42</v>
      </c>
      <c r="G3" s="9" t="s">
        <v>43</v>
      </c>
      <c r="H3" s="10" t="s">
        <v>44</v>
      </c>
      <c r="I3" s="10" t="s">
        <v>1</v>
      </c>
      <c r="J3" s="10" t="s">
        <v>45</v>
      </c>
      <c r="K3" s="10" t="s">
        <v>46</v>
      </c>
      <c r="L3" s="9" t="s">
        <v>33</v>
      </c>
    </row>
    <row r="4" spans="1:12">
      <c r="A4" s="7">
        <v>1</v>
      </c>
      <c r="B4" s="7" t="s">
        <v>2</v>
      </c>
      <c r="C4" s="7" t="s">
        <v>21</v>
      </c>
      <c r="D4" s="8" t="s">
        <v>36</v>
      </c>
      <c r="E4" s="7" t="s">
        <v>34</v>
      </c>
      <c r="F4" s="7" t="s">
        <v>14</v>
      </c>
      <c r="G4" s="7">
        <v>5</v>
      </c>
      <c r="H4" s="4">
        <v>175</v>
      </c>
      <c r="I4" s="4">
        <v>500</v>
      </c>
      <c r="J4" s="4">
        <v>25</v>
      </c>
      <c r="K4" s="4">
        <f>G4*H4+I4+J4</f>
        <v>1400</v>
      </c>
      <c r="L4" s="7" t="s">
        <v>30</v>
      </c>
    </row>
    <row r="5" spans="1:12">
      <c r="A5" s="7">
        <v>2</v>
      </c>
      <c r="B5" s="7" t="s">
        <v>2</v>
      </c>
      <c r="C5" s="7" t="s">
        <v>21</v>
      </c>
      <c r="D5" s="8" t="s">
        <v>36</v>
      </c>
      <c r="E5" s="7" t="s">
        <v>34</v>
      </c>
      <c r="F5" s="7" t="s">
        <v>14</v>
      </c>
      <c r="G5" s="7">
        <v>1</v>
      </c>
      <c r="H5" s="4">
        <f>VLOOKUP(E5,'[1]A N ALLIANCE'!$B$6:$E$19,4,FALSE)</f>
        <v>155</v>
      </c>
      <c r="I5" s="4">
        <v>100</v>
      </c>
      <c r="J5" s="4"/>
      <c r="K5" s="6">
        <f t="shared" ref="K5:K16" si="0">G5*H5+I5+J5</f>
        <v>255</v>
      </c>
      <c r="L5" s="7" t="s">
        <v>31</v>
      </c>
    </row>
    <row r="6" spans="1:12">
      <c r="A6" s="7">
        <v>3</v>
      </c>
      <c r="B6" s="7" t="s">
        <v>2</v>
      </c>
      <c r="C6" s="7" t="s">
        <v>22</v>
      </c>
      <c r="D6" s="8" t="s">
        <v>36</v>
      </c>
      <c r="E6" s="7" t="s">
        <v>35</v>
      </c>
      <c r="F6" s="7" t="s">
        <v>3</v>
      </c>
      <c r="G6" s="7">
        <v>4</v>
      </c>
      <c r="H6" s="4">
        <v>125</v>
      </c>
      <c r="I6" s="4">
        <f>G6*10</f>
        <v>40</v>
      </c>
      <c r="J6" s="4">
        <v>25</v>
      </c>
      <c r="K6" s="6">
        <f t="shared" si="0"/>
        <v>565</v>
      </c>
      <c r="L6" s="7" t="s">
        <v>30</v>
      </c>
    </row>
    <row r="7" spans="1:12">
      <c r="A7" s="7">
        <v>4</v>
      </c>
      <c r="B7" s="7" t="s">
        <v>2</v>
      </c>
      <c r="C7" s="7" t="s">
        <v>22</v>
      </c>
      <c r="D7" s="8" t="s">
        <v>36</v>
      </c>
      <c r="E7" s="7" t="s">
        <v>35</v>
      </c>
      <c r="F7" s="7" t="s">
        <v>3</v>
      </c>
      <c r="G7" s="7">
        <v>3</v>
      </c>
      <c r="H7" s="6">
        <f>VLOOKUP(E7,'[1]A N ALLIANCE'!$B$6:$E$19,4,FALSE)</f>
        <v>98</v>
      </c>
      <c r="I7" s="6">
        <f t="shared" ref="I7:I10" si="1">G7*10</f>
        <v>30</v>
      </c>
      <c r="J7" s="4"/>
      <c r="K7" s="6">
        <f t="shared" si="0"/>
        <v>324</v>
      </c>
      <c r="L7" s="7" t="s">
        <v>31</v>
      </c>
    </row>
    <row r="8" spans="1:12">
      <c r="A8" s="7">
        <v>5</v>
      </c>
      <c r="B8" s="7" t="s">
        <v>4</v>
      </c>
      <c r="C8" s="7" t="s">
        <v>23</v>
      </c>
      <c r="D8" s="8" t="s">
        <v>36</v>
      </c>
      <c r="E8" s="7" t="s">
        <v>35</v>
      </c>
      <c r="F8" s="7" t="s">
        <v>5</v>
      </c>
      <c r="G8" s="7">
        <v>18</v>
      </c>
      <c r="H8" s="4">
        <f>VLOOKUP(E8,'[1]A N ALLIANCE'!$B$6:$D$19,3,FALSE)</f>
        <v>155</v>
      </c>
      <c r="I8" s="6">
        <f t="shared" si="1"/>
        <v>180</v>
      </c>
      <c r="J8" s="4">
        <v>25</v>
      </c>
      <c r="K8" s="6">
        <f t="shared" si="0"/>
        <v>2995</v>
      </c>
      <c r="L8" s="7" t="s">
        <v>32</v>
      </c>
    </row>
    <row r="9" spans="1:12">
      <c r="A9" s="7">
        <v>6</v>
      </c>
      <c r="B9" s="7" t="s">
        <v>6</v>
      </c>
      <c r="C9" s="7" t="s">
        <v>24</v>
      </c>
      <c r="D9" s="8" t="s">
        <v>36</v>
      </c>
      <c r="E9" s="7" t="s">
        <v>35</v>
      </c>
      <c r="F9" s="7" t="s">
        <v>7</v>
      </c>
      <c r="G9" s="7">
        <v>5</v>
      </c>
      <c r="H9" s="6">
        <f>VLOOKUP(E9,'[1]A N ALLIANCE'!$B$6:$E$19,4,FALSE)</f>
        <v>98</v>
      </c>
      <c r="I9" s="6">
        <f t="shared" si="1"/>
        <v>50</v>
      </c>
      <c r="J9" s="4">
        <v>25</v>
      </c>
      <c r="K9" s="6">
        <f t="shared" si="0"/>
        <v>565</v>
      </c>
      <c r="L9" s="7" t="s">
        <v>31</v>
      </c>
    </row>
    <row r="10" spans="1:12">
      <c r="A10" s="7">
        <v>7</v>
      </c>
      <c r="B10" s="7" t="s">
        <v>8</v>
      </c>
      <c r="C10" s="7" t="s">
        <v>25</v>
      </c>
      <c r="D10" s="8" t="s">
        <v>36</v>
      </c>
      <c r="E10" s="7" t="s">
        <v>35</v>
      </c>
      <c r="F10" s="7" t="s">
        <v>9</v>
      </c>
      <c r="G10" s="7">
        <v>12</v>
      </c>
      <c r="H10" s="6">
        <f>VLOOKUP(E10,'[1]A N ALLIANCE'!$B$6:$E$19,4,FALSE)</f>
        <v>98</v>
      </c>
      <c r="I10" s="6">
        <f t="shared" si="1"/>
        <v>120</v>
      </c>
      <c r="J10" s="4">
        <v>25</v>
      </c>
      <c r="K10" s="6">
        <f t="shared" si="0"/>
        <v>1321</v>
      </c>
      <c r="L10" s="7" t="s">
        <v>31</v>
      </c>
    </row>
    <row r="11" spans="1:12">
      <c r="A11" s="7">
        <v>8</v>
      </c>
      <c r="B11" s="7" t="s">
        <v>10</v>
      </c>
      <c r="C11" s="7" t="s">
        <v>26</v>
      </c>
      <c r="D11" s="8" t="s">
        <v>36</v>
      </c>
      <c r="E11" s="7" t="s">
        <v>34</v>
      </c>
      <c r="F11" s="7" t="s">
        <v>11</v>
      </c>
      <c r="G11" s="7">
        <v>2</v>
      </c>
      <c r="H11" s="6">
        <f>VLOOKUP(E11,'[1]A N ALLIANCE'!$B$6:$D$19,3,FALSE)</f>
        <v>204</v>
      </c>
      <c r="I11" s="4">
        <v>200</v>
      </c>
      <c r="J11" s="4">
        <v>25</v>
      </c>
      <c r="K11" s="6">
        <f t="shared" si="0"/>
        <v>633</v>
      </c>
      <c r="L11" s="7" t="s">
        <v>32</v>
      </c>
    </row>
    <row r="12" spans="1:12">
      <c r="A12" s="7">
        <v>9</v>
      </c>
      <c r="B12" s="7" t="s">
        <v>10</v>
      </c>
      <c r="C12" s="7" t="s">
        <v>26</v>
      </c>
      <c r="D12" s="8" t="s">
        <v>36</v>
      </c>
      <c r="E12" s="7" t="s">
        <v>34</v>
      </c>
      <c r="F12" s="7" t="s">
        <v>11</v>
      </c>
      <c r="G12" s="7">
        <v>1</v>
      </c>
      <c r="H12" s="4">
        <v>175</v>
      </c>
      <c r="I12" s="4">
        <v>100</v>
      </c>
      <c r="J12" s="4"/>
      <c r="K12" s="6">
        <f t="shared" si="0"/>
        <v>275</v>
      </c>
      <c r="L12" s="7" t="s">
        <v>30</v>
      </c>
    </row>
    <row r="13" spans="1:12">
      <c r="A13" s="7">
        <v>10</v>
      </c>
      <c r="B13" s="7" t="s">
        <v>10</v>
      </c>
      <c r="C13" s="7" t="s">
        <v>26</v>
      </c>
      <c r="D13" s="8" t="s">
        <v>36</v>
      </c>
      <c r="E13" s="7" t="s">
        <v>34</v>
      </c>
      <c r="F13" s="7" t="s">
        <v>11</v>
      </c>
      <c r="G13" s="7">
        <v>3</v>
      </c>
      <c r="H13" s="6">
        <f>VLOOKUP(E13,'[1]A N ALLIANCE'!$B$6:$E$19,4,FALSE)</f>
        <v>155</v>
      </c>
      <c r="I13" s="4">
        <v>300</v>
      </c>
      <c r="J13" s="4"/>
      <c r="K13" s="6">
        <f t="shared" si="0"/>
        <v>765</v>
      </c>
      <c r="L13" s="7" t="s">
        <v>31</v>
      </c>
    </row>
    <row r="14" spans="1:12">
      <c r="A14" s="7">
        <v>11</v>
      </c>
      <c r="B14" s="7" t="s">
        <v>12</v>
      </c>
      <c r="C14" s="7" t="s">
        <v>27</v>
      </c>
      <c r="D14" s="8" t="s">
        <v>36</v>
      </c>
      <c r="E14" s="7" t="s">
        <v>35</v>
      </c>
      <c r="F14" s="7" t="s">
        <v>13</v>
      </c>
      <c r="G14" s="7">
        <v>4</v>
      </c>
      <c r="H14" s="6">
        <f>VLOOKUP(E14,'[1]A N ALLIANCE'!$B$6:$E$19,4,FALSE)</f>
        <v>98</v>
      </c>
      <c r="I14" s="6">
        <f t="shared" ref="I14" si="2">G14*10</f>
        <v>40</v>
      </c>
      <c r="J14" s="4">
        <v>25</v>
      </c>
      <c r="K14" s="6">
        <f t="shared" si="0"/>
        <v>457</v>
      </c>
      <c r="L14" s="7" t="s">
        <v>31</v>
      </c>
    </row>
    <row r="15" spans="1:12">
      <c r="A15" s="7">
        <v>12</v>
      </c>
      <c r="B15" s="7" t="s">
        <v>15</v>
      </c>
      <c r="C15" s="7" t="s">
        <v>28</v>
      </c>
      <c r="D15" s="8" t="s">
        <v>36</v>
      </c>
      <c r="E15" s="7" t="s">
        <v>34</v>
      </c>
      <c r="F15" s="7" t="s">
        <v>16</v>
      </c>
      <c r="G15" s="7">
        <v>5</v>
      </c>
      <c r="H15" s="6">
        <f>VLOOKUP(E15,'[1]A N ALLIANCE'!$B$6:$E$19,4,FALSE)</f>
        <v>155</v>
      </c>
      <c r="I15" s="4">
        <v>500</v>
      </c>
      <c r="J15" s="4">
        <v>25</v>
      </c>
      <c r="K15" s="6">
        <f t="shared" si="0"/>
        <v>1300</v>
      </c>
      <c r="L15" s="7" t="s">
        <v>31</v>
      </c>
    </row>
    <row r="16" spans="1:12">
      <c r="A16" s="7">
        <v>13</v>
      </c>
      <c r="B16" s="7" t="s">
        <v>17</v>
      </c>
      <c r="C16" s="7" t="s">
        <v>29</v>
      </c>
      <c r="D16" s="8" t="s">
        <v>36</v>
      </c>
      <c r="E16" s="7" t="s">
        <v>35</v>
      </c>
      <c r="F16" s="7" t="s">
        <v>18</v>
      </c>
      <c r="G16" s="7">
        <v>2</v>
      </c>
      <c r="H16" s="6">
        <f>VLOOKUP(E16,'[1]A N ALLIANCE'!$B$6:$E$19,4,FALSE)</f>
        <v>98</v>
      </c>
      <c r="I16" s="6">
        <f t="shared" ref="I16" si="3">G16*10</f>
        <v>20</v>
      </c>
      <c r="J16" s="4">
        <v>25</v>
      </c>
      <c r="K16" s="6">
        <f t="shared" si="0"/>
        <v>241</v>
      </c>
      <c r="L16" s="7" t="s">
        <v>31</v>
      </c>
    </row>
    <row r="17" spans="1:11" s="3" customFormat="1">
      <c r="A17" s="12" t="s">
        <v>49</v>
      </c>
      <c r="B17" s="13"/>
      <c r="C17" s="13"/>
      <c r="D17" s="13"/>
      <c r="E17" s="13"/>
      <c r="F17" s="13"/>
      <c r="G17" s="13"/>
      <c r="H17" s="14"/>
      <c r="I17" s="14"/>
      <c r="J17" s="15"/>
      <c r="K17" s="5">
        <f>SUM(K4:K16)</f>
        <v>11096</v>
      </c>
    </row>
    <row r="18" spans="1:11" s="3" customFormat="1" ht="30" customHeight="1">
      <c r="A18" s="16" t="s">
        <v>19</v>
      </c>
      <c r="B18" s="16"/>
      <c r="C18" s="16"/>
      <c r="D18" s="16"/>
      <c r="E18" s="16"/>
      <c r="F18" s="16"/>
      <c r="G18" s="16"/>
      <c r="H18" s="17"/>
      <c r="I18" s="17"/>
      <c r="J18" s="17"/>
      <c r="K18" s="17"/>
    </row>
    <row r="19" spans="1:11" s="3" customFormat="1" ht="30" customHeight="1">
      <c r="A19" s="16" t="s">
        <v>20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</sheetData>
  <mergeCells count="7">
    <mergeCell ref="A17:J17"/>
    <mergeCell ref="A18:K18"/>
    <mergeCell ref="A19:K19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24" right="0.1574803149606299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2024-07-12T07:12:49Z</cp:lastPrinted>
  <dcterms:created xsi:type="dcterms:W3CDTF">2024-07-06T11:21:03Z</dcterms:created>
  <dcterms:modified xsi:type="dcterms:W3CDTF">2024-07-12T07:12:50Z</dcterms:modified>
</cp:coreProperties>
</file>