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Invoice!$E$1:$E$39</definedName>
  </definedNames>
  <calcPr calcId="124519"/>
</workbook>
</file>

<file path=xl/calcChain.xml><?xml version="1.0" encoding="utf-8"?>
<calcChain xmlns="http://schemas.openxmlformats.org/spreadsheetml/2006/main">
  <c r="K7" i="1"/>
  <c r="K9"/>
  <c r="K19"/>
  <c r="K22"/>
  <c r="I5"/>
  <c r="I6"/>
  <c r="I7"/>
  <c r="I8"/>
  <c r="I10"/>
  <c r="I11"/>
  <c r="I12"/>
  <c r="I13"/>
  <c r="I14"/>
  <c r="I16"/>
  <c r="I17"/>
  <c r="I24"/>
  <c r="I4"/>
  <c r="H24"/>
  <c r="K24" s="1"/>
  <c r="H23"/>
  <c r="K23" s="1"/>
  <c r="H20"/>
  <c r="K20" s="1"/>
  <c r="H18"/>
  <c r="K18" s="1"/>
  <c r="H16"/>
  <c r="K16" s="1"/>
  <c r="H13"/>
  <c r="K13" s="1"/>
  <c r="H12"/>
  <c r="K12" s="1"/>
  <c r="H11"/>
  <c r="K11" s="1"/>
  <c r="H10"/>
  <c r="K10" s="1"/>
  <c r="H8"/>
  <c r="K8" s="1"/>
  <c r="H21"/>
  <c r="K21" s="1"/>
  <c r="H17"/>
  <c r="K17" s="1"/>
  <c r="H15"/>
  <c r="K15" s="1"/>
  <c r="H14"/>
  <c r="K14" s="1"/>
  <c r="H6"/>
  <c r="K6" s="1"/>
  <c r="H5"/>
  <c r="K5" s="1"/>
  <c r="H4"/>
  <c r="K4" s="1"/>
  <c r="K25" s="1"/>
</calcChain>
</file>

<file path=xl/sharedStrings.xml><?xml version="1.0" encoding="utf-8"?>
<sst xmlns="http://schemas.openxmlformats.org/spreadsheetml/2006/main" count="144" uniqueCount="69">
  <si>
    <t>INVOICE
ATC LOGISTICS,,8984191006
GST No:21CHVPB1842D2ZQ</t>
  </si>
  <si>
    <t>DD</t>
  </si>
  <si>
    <t>08/2/2025</t>
  </si>
  <si>
    <t>3691</t>
  </si>
  <si>
    <t>22/2/2025</t>
  </si>
  <si>
    <t>3871</t>
  </si>
  <si>
    <t>01/2/2025</t>
  </si>
  <si>
    <t>3576</t>
  </si>
  <si>
    <t>3856</t>
  </si>
  <si>
    <t>3802</t>
  </si>
  <si>
    <t>3765</t>
  </si>
  <si>
    <t>15/2/2025</t>
  </si>
  <si>
    <t>3775</t>
  </si>
  <si>
    <t>04/2/2025</t>
  </si>
  <si>
    <t>3625</t>
  </si>
  <si>
    <t>13/2/2025</t>
  </si>
  <si>
    <t>3661</t>
  </si>
  <si>
    <t>3838</t>
  </si>
  <si>
    <t>12/2/2025</t>
  </si>
  <si>
    <t>3741</t>
  </si>
  <si>
    <t>07/2/2025</t>
  </si>
  <si>
    <t>3677</t>
  </si>
  <si>
    <t>18/2/2025</t>
  </si>
  <si>
    <t>3790</t>
  </si>
  <si>
    <t>06/2/2025</t>
  </si>
  <si>
    <t>3665</t>
  </si>
  <si>
    <t>05/2/2025</t>
  </si>
  <si>
    <t>3646</t>
  </si>
  <si>
    <t>3626</t>
  </si>
  <si>
    <t>3611</t>
  </si>
  <si>
    <t>Kindly, verify &amp; confirm within 7 days, else GST will be filed by 20th February, 2025.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</si>
  <si>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</si>
  <si>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</si>
  <si>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</si>
  <si>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</si>
  <si>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</si>
  <si>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</si>
  <si>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</si>
  <si>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</si>
  <si>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</si>
  <si>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</si>
  <si>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</si>
  <si>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>MODE</t>
  </si>
  <si>
    <t xml:space="preserve">A N ALLIANCE
Address: PLOT NO.1094/1095 1ST FLOOR IPICOL CHHHAK, KHAIRA, P.O. JAGATPUR CUTTACK 754021 ,9861454445
GST No:21AANFA3536E1ZW
</t>
  </si>
  <si>
    <t>ROURKELA</t>
  </si>
  <si>
    <t>MALKANGIRI</t>
  </si>
  <si>
    <t>CTC</t>
  </si>
  <si>
    <t>Big</t>
  </si>
  <si>
    <t>Medium</t>
  </si>
  <si>
    <t>Small</t>
  </si>
  <si>
    <t>JAA/03982</t>
  </si>
  <si>
    <t>JAA/04039</t>
  </si>
  <si>
    <t>JAA/04101</t>
  </si>
  <si>
    <t>JAA/04102</t>
  </si>
  <si>
    <t>JAA/04103</t>
  </si>
  <si>
    <t>JAA/04116</t>
  </si>
  <si>
    <t>JAA/04117</t>
  </si>
  <si>
    <t>JAA/04150</t>
  </si>
  <si>
    <t>JAA/04155</t>
  </si>
  <si>
    <t>JAA/04158</t>
  </si>
  <si>
    <t>JAA/04182</t>
  </si>
  <si>
    <t>JAA/04205</t>
  </si>
  <si>
    <t>JAA/04227</t>
  </si>
  <si>
    <t>JAA/04228</t>
  </si>
  <si>
    <t>JAA/04229</t>
  </si>
  <si>
    <t>JAA/04230</t>
  </si>
  <si>
    <t>JAA/04245</t>
  </si>
  <si>
    <t>(RUPEES THIRTY THREE THOUSAND SIX HUNDRED TEN ONLY)</t>
  </si>
  <si>
    <t xml:space="preserve">Bill Date:28/02/2025
Bill NO : 4860
Total Amount:33610.00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</si>
</sst>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/>
    <xf numFmtId="0" fontId="3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6</xdr:col>
      <xdr:colOff>228600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66675"/>
          <a:ext cx="3409950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>
        <row r="6">
          <cell r="B6" t="str">
            <v>BERHAMPUR</v>
          </cell>
          <cell r="C6">
            <v>270</v>
          </cell>
          <cell r="D6">
            <v>150</v>
          </cell>
          <cell r="E6">
            <v>98</v>
          </cell>
        </row>
        <row r="7">
          <cell r="B7" t="str">
            <v>JUNAGARH</v>
          </cell>
          <cell r="C7">
            <v>282</v>
          </cell>
          <cell r="D7">
            <v>213</v>
          </cell>
          <cell r="E7">
            <v>162</v>
          </cell>
        </row>
        <row r="8">
          <cell r="B8" t="str">
            <v>JHARSUGUDA</v>
          </cell>
          <cell r="C8">
            <v>270</v>
          </cell>
          <cell r="D8">
            <v>178</v>
          </cell>
          <cell r="E8">
            <v>121</v>
          </cell>
        </row>
        <row r="9">
          <cell r="B9" t="str">
            <v>JEYPORE</v>
          </cell>
          <cell r="C9">
            <v>282</v>
          </cell>
          <cell r="D9">
            <v>204</v>
          </cell>
          <cell r="E9">
            <v>155</v>
          </cell>
        </row>
        <row r="10">
          <cell r="B10" t="str">
            <v>KORAPUT</v>
          </cell>
          <cell r="C10">
            <v>328</v>
          </cell>
          <cell r="D10">
            <v>236</v>
          </cell>
          <cell r="E10">
            <v>178</v>
          </cell>
        </row>
        <row r="11">
          <cell r="B11" t="str">
            <v>ROURKELA</v>
          </cell>
          <cell r="C11">
            <v>270</v>
          </cell>
          <cell r="D11">
            <v>155</v>
          </cell>
          <cell r="E11">
            <v>98</v>
          </cell>
        </row>
        <row r="12">
          <cell r="B12" t="str">
            <v>SAMBALPUR</v>
          </cell>
          <cell r="C12">
            <v>270</v>
          </cell>
          <cell r="D12">
            <v>155</v>
          </cell>
          <cell r="E12">
            <v>98</v>
          </cell>
        </row>
        <row r="13">
          <cell r="B13" t="str">
            <v>NABARANGPUR</v>
          </cell>
          <cell r="C13">
            <v>328</v>
          </cell>
          <cell r="D13">
            <v>213</v>
          </cell>
          <cell r="E13">
            <v>155</v>
          </cell>
        </row>
        <row r="14">
          <cell r="B14" t="str">
            <v>UMERKOT</v>
          </cell>
          <cell r="C14">
            <v>385</v>
          </cell>
          <cell r="D14">
            <v>270</v>
          </cell>
          <cell r="E14">
            <v>213</v>
          </cell>
        </row>
        <row r="15">
          <cell r="B15" t="str">
            <v>BALASORE</v>
          </cell>
          <cell r="C15">
            <v>270</v>
          </cell>
          <cell r="D15">
            <v>144</v>
          </cell>
          <cell r="E15">
            <v>115</v>
          </cell>
        </row>
        <row r="16">
          <cell r="B16" t="str">
            <v>BARIPADA</v>
          </cell>
          <cell r="C16">
            <v>213</v>
          </cell>
          <cell r="D16">
            <v>167</v>
          </cell>
          <cell r="E16">
            <v>127</v>
          </cell>
        </row>
        <row r="17">
          <cell r="B17" t="str">
            <v>BOLANGIR</v>
          </cell>
          <cell r="C17">
            <v>207</v>
          </cell>
          <cell r="D17">
            <v>182</v>
          </cell>
          <cell r="E17">
            <v>136</v>
          </cell>
        </row>
        <row r="18">
          <cell r="B18" t="str">
            <v>MALKANGIRI</v>
          </cell>
          <cell r="C18">
            <v>282</v>
          </cell>
          <cell r="D18">
            <v>204</v>
          </cell>
          <cell r="E18">
            <v>155</v>
          </cell>
        </row>
        <row r="19">
          <cell r="B19" t="str">
            <v>JALESWAR</v>
          </cell>
          <cell r="D19">
            <v>150</v>
          </cell>
          <cell r="E19">
            <v>98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O6" sqref="O6"/>
    </sheetView>
  </sheetViews>
  <sheetFormatPr defaultRowHeight="15"/>
  <cols>
    <col min="1" max="1" width="3" style="1" bestFit="1" customWidth="1"/>
    <col min="2" max="2" width="9.7109375" style="1" bestFit="1" customWidth="1"/>
    <col min="3" max="3" width="10.140625" style="1" bestFit="1" customWidth="1"/>
    <col min="4" max="4" width="6.42578125" style="1" bestFit="1" customWidth="1"/>
    <col min="5" max="5" width="12.28515625" style="1" bestFit="1" customWidth="1"/>
    <col min="6" max="6" width="7.5703125" style="1" bestFit="1" customWidth="1"/>
    <col min="7" max="7" width="5.42578125" style="2" bestFit="1" customWidth="1"/>
    <col min="8" max="8" width="6.5703125" style="2" bestFit="1" customWidth="1"/>
    <col min="9" max="9" width="7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2" ht="90" customHeight="1">
      <c r="A1" s="17"/>
      <c r="B1" s="17"/>
      <c r="C1" s="17"/>
      <c r="D1" s="17"/>
      <c r="E1" s="17"/>
      <c r="F1" s="17"/>
      <c r="G1" s="17"/>
      <c r="H1" s="18" t="s">
        <v>0</v>
      </c>
      <c r="I1" s="18"/>
      <c r="J1" s="18"/>
      <c r="K1" s="18"/>
    </row>
    <row r="2" spans="1:12" ht="77.25" customHeight="1">
      <c r="A2" s="17" t="s">
        <v>43</v>
      </c>
      <c r="B2" s="17"/>
      <c r="C2" s="17"/>
      <c r="D2" s="17"/>
      <c r="E2" s="17"/>
      <c r="F2" s="17"/>
      <c r="G2" s="17"/>
      <c r="H2" s="18" t="s">
        <v>68</v>
      </c>
      <c r="I2" s="18"/>
      <c r="J2" s="18"/>
      <c r="K2" s="18"/>
    </row>
    <row r="3" spans="1:12" s="3" customFormat="1">
      <c r="A3" s="7" t="s">
        <v>32</v>
      </c>
      <c r="B3" s="7" t="s">
        <v>33</v>
      </c>
      <c r="C3" s="7" t="s">
        <v>34</v>
      </c>
      <c r="D3" s="7" t="s">
        <v>35</v>
      </c>
      <c r="E3" s="7" t="s">
        <v>36</v>
      </c>
      <c r="F3" s="7" t="s">
        <v>37</v>
      </c>
      <c r="G3" s="7" t="s">
        <v>38</v>
      </c>
      <c r="H3" s="8" t="s">
        <v>39</v>
      </c>
      <c r="I3" s="8" t="s">
        <v>1</v>
      </c>
      <c r="J3" s="8" t="s">
        <v>40</v>
      </c>
      <c r="K3" s="8" t="s">
        <v>41</v>
      </c>
      <c r="L3" s="7" t="s">
        <v>42</v>
      </c>
    </row>
    <row r="4" spans="1:12">
      <c r="A4" s="4">
        <v>1</v>
      </c>
      <c r="B4" s="9" t="s">
        <v>6</v>
      </c>
      <c r="C4" s="9" t="s">
        <v>50</v>
      </c>
      <c r="D4" s="10" t="s">
        <v>46</v>
      </c>
      <c r="E4" s="4" t="s">
        <v>44</v>
      </c>
      <c r="F4" s="9" t="s">
        <v>7</v>
      </c>
      <c r="G4" s="9">
        <v>6</v>
      </c>
      <c r="H4" s="5">
        <f>VLOOKUP(E4,'[1]A N ALLIANCE'!$B$6:$D$19,3,FALSE)</f>
        <v>155</v>
      </c>
      <c r="I4" s="5">
        <f>G4*10</f>
        <v>60</v>
      </c>
      <c r="J4" s="5">
        <v>25</v>
      </c>
      <c r="K4" s="5">
        <f>G4*H4+I4+J4</f>
        <v>1015</v>
      </c>
      <c r="L4" s="9" t="s">
        <v>47</v>
      </c>
    </row>
    <row r="5" spans="1:12">
      <c r="A5" s="4">
        <v>2</v>
      </c>
      <c r="B5" s="9" t="s">
        <v>13</v>
      </c>
      <c r="C5" s="9" t="s">
        <v>51</v>
      </c>
      <c r="D5" s="10" t="s">
        <v>46</v>
      </c>
      <c r="E5" s="4" t="s">
        <v>44</v>
      </c>
      <c r="F5" s="9" t="s">
        <v>29</v>
      </c>
      <c r="G5" s="9">
        <v>18</v>
      </c>
      <c r="H5" s="5">
        <f>VLOOKUP(E5,'[1]A N ALLIANCE'!$B$6:$D$19,3,FALSE)</f>
        <v>155</v>
      </c>
      <c r="I5" s="5">
        <f t="shared" ref="I5:I24" si="0">G5*10</f>
        <v>180</v>
      </c>
      <c r="J5" s="5">
        <v>25</v>
      </c>
      <c r="K5" s="5">
        <f t="shared" ref="K5:K24" si="1">G5*H5+I5+J5</f>
        <v>2995</v>
      </c>
      <c r="L5" s="9" t="s">
        <v>47</v>
      </c>
    </row>
    <row r="6" spans="1:12">
      <c r="A6" s="4">
        <v>3</v>
      </c>
      <c r="B6" s="9" t="s">
        <v>13</v>
      </c>
      <c r="C6" s="9" t="s">
        <v>52</v>
      </c>
      <c r="D6" s="10" t="s">
        <v>46</v>
      </c>
      <c r="E6" s="4" t="s">
        <v>44</v>
      </c>
      <c r="F6" s="9" t="s">
        <v>28</v>
      </c>
      <c r="G6" s="9">
        <v>2</v>
      </c>
      <c r="H6" s="5">
        <f>VLOOKUP(E6,'[1]A N ALLIANCE'!$B$6:$D$19,3,FALSE)</f>
        <v>155</v>
      </c>
      <c r="I6" s="5">
        <f t="shared" si="0"/>
        <v>20</v>
      </c>
      <c r="J6" s="5">
        <v>25</v>
      </c>
      <c r="K6" s="5">
        <f t="shared" si="1"/>
        <v>355</v>
      </c>
      <c r="L6" s="9" t="s">
        <v>47</v>
      </c>
    </row>
    <row r="7" spans="1:12">
      <c r="A7" s="4"/>
      <c r="B7" s="9" t="s">
        <v>13</v>
      </c>
      <c r="C7" s="9" t="s">
        <v>52</v>
      </c>
      <c r="D7" s="10" t="s">
        <v>46</v>
      </c>
      <c r="E7" s="4" t="s">
        <v>44</v>
      </c>
      <c r="F7" s="9" t="s">
        <v>28</v>
      </c>
      <c r="G7" s="9">
        <v>4</v>
      </c>
      <c r="H7" s="5">
        <v>125</v>
      </c>
      <c r="I7" s="5">
        <f t="shared" si="0"/>
        <v>40</v>
      </c>
      <c r="J7" s="5"/>
      <c r="K7" s="5">
        <f t="shared" si="1"/>
        <v>540</v>
      </c>
      <c r="L7" s="9" t="s">
        <v>48</v>
      </c>
    </row>
    <row r="8" spans="1:12">
      <c r="A8" s="4"/>
      <c r="B8" s="9" t="s">
        <v>13</v>
      </c>
      <c r="C8" s="9" t="s">
        <v>52</v>
      </c>
      <c r="D8" s="10" t="s">
        <v>46</v>
      </c>
      <c r="E8" s="4" t="s">
        <v>44</v>
      </c>
      <c r="F8" s="9" t="s">
        <v>28</v>
      </c>
      <c r="G8" s="9">
        <v>10</v>
      </c>
      <c r="H8" s="5">
        <f>VLOOKUP(E8,'[1]A N ALLIANCE'!$B$6:$E$19,4,FALSE)</f>
        <v>98</v>
      </c>
      <c r="I8" s="5">
        <f t="shared" si="0"/>
        <v>100</v>
      </c>
      <c r="J8" s="5"/>
      <c r="K8" s="5">
        <f t="shared" si="1"/>
        <v>1080</v>
      </c>
      <c r="L8" s="9" t="s">
        <v>49</v>
      </c>
    </row>
    <row r="9" spans="1:12">
      <c r="A9" s="4">
        <v>4</v>
      </c>
      <c r="B9" s="9" t="s">
        <v>13</v>
      </c>
      <c r="C9" s="9" t="s">
        <v>59</v>
      </c>
      <c r="D9" s="10" t="s">
        <v>46</v>
      </c>
      <c r="E9" s="4" t="s">
        <v>45</v>
      </c>
      <c r="F9" s="9" t="s">
        <v>14</v>
      </c>
      <c r="G9" s="9">
        <v>4</v>
      </c>
      <c r="H9" s="5">
        <v>180</v>
      </c>
      <c r="I9" s="5">
        <v>400</v>
      </c>
      <c r="J9" s="5">
        <v>25</v>
      </c>
      <c r="K9" s="5">
        <f t="shared" si="1"/>
        <v>1145</v>
      </c>
      <c r="L9" s="9" t="s">
        <v>48</v>
      </c>
    </row>
    <row r="10" spans="1:12">
      <c r="A10" s="4">
        <v>5</v>
      </c>
      <c r="B10" s="9" t="s">
        <v>26</v>
      </c>
      <c r="C10" s="9" t="s">
        <v>53</v>
      </c>
      <c r="D10" s="10" t="s">
        <v>46</v>
      </c>
      <c r="E10" s="4" t="s">
        <v>44</v>
      </c>
      <c r="F10" s="9" t="s">
        <v>27</v>
      </c>
      <c r="G10" s="9">
        <v>10</v>
      </c>
      <c r="H10" s="5">
        <f>VLOOKUP(E10,'[1]A N ALLIANCE'!$B$6:$E$19,4,FALSE)</f>
        <v>98</v>
      </c>
      <c r="I10" s="5">
        <f t="shared" si="0"/>
        <v>100</v>
      </c>
      <c r="J10" s="5">
        <v>25</v>
      </c>
      <c r="K10" s="5">
        <f t="shared" si="1"/>
        <v>1105</v>
      </c>
      <c r="L10" s="9" t="s">
        <v>49</v>
      </c>
    </row>
    <row r="11" spans="1:12">
      <c r="A11" s="4">
        <v>6</v>
      </c>
      <c r="B11" s="9" t="s">
        <v>24</v>
      </c>
      <c r="C11" s="9" t="s">
        <v>54</v>
      </c>
      <c r="D11" s="10" t="s">
        <v>46</v>
      </c>
      <c r="E11" s="4" t="s">
        <v>44</v>
      </c>
      <c r="F11" s="9" t="s">
        <v>25</v>
      </c>
      <c r="G11" s="9">
        <v>2</v>
      </c>
      <c r="H11" s="5">
        <f>VLOOKUP(E11,'[1]A N ALLIANCE'!$B$6:$E$19,4,FALSE)</f>
        <v>98</v>
      </c>
      <c r="I11" s="5">
        <f t="shared" si="0"/>
        <v>20</v>
      </c>
      <c r="J11" s="5">
        <v>25</v>
      </c>
      <c r="K11" s="5">
        <f t="shared" si="1"/>
        <v>241</v>
      </c>
      <c r="L11" s="9" t="s">
        <v>49</v>
      </c>
    </row>
    <row r="12" spans="1:12">
      <c r="A12" s="4">
        <v>7</v>
      </c>
      <c r="B12" s="9" t="s">
        <v>20</v>
      </c>
      <c r="C12" s="9" t="s">
        <v>55</v>
      </c>
      <c r="D12" s="10" t="s">
        <v>46</v>
      </c>
      <c r="E12" s="4" t="s">
        <v>44</v>
      </c>
      <c r="F12" s="9" t="s">
        <v>21</v>
      </c>
      <c r="G12" s="9">
        <v>3</v>
      </c>
      <c r="H12" s="5">
        <f>VLOOKUP(E12,'[1]A N ALLIANCE'!$B$6:$E$19,4,FALSE)</f>
        <v>98</v>
      </c>
      <c r="I12" s="5">
        <f t="shared" si="0"/>
        <v>30</v>
      </c>
      <c r="J12" s="5">
        <v>25</v>
      </c>
      <c r="K12" s="5">
        <f t="shared" si="1"/>
        <v>349</v>
      </c>
      <c r="L12" s="9" t="s">
        <v>49</v>
      </c>
    </row>
    <row r="13" spans="1:12">
      <c r="A13" s="4">
        <v>8</v>
      </c>
      <c r="B13" s="9" t="s">
        <v>2</v>
      </c>
      <c r="C13" s="9" t="s">
        <v>56</v>
      </c>
      <c r="D13" s="10" t="s">
        <v>46</v>
      </c>
      <c r="E13" s="4" t="s">
        <v>44</v>
      </c>
      <c r="F13" s="9" t="s">
        <v>3</v>
      </c>
      <c r="G13" s="9">
        <v>12</v>
      </c>
      <c r="H13" s="5">
        <f>VLOOKUP(E13,'[1]A N ALLIANCE'!$B$6:$E$19,4,FALSE)</f>
        <v>98</v>
      </c>
      <c r="I13" s="5">
        <f t="shared" si="0"/>
        <v>120</v>
      </c>
      <c r="J13" s="5">
        <v>25</v>
      </c>
      <c r="K13" s="5">
        <f t="shared" si="1"/>
        <v>1321</v>
      </c>
      <c r="L13" s="9" t="s">
        <v>49</v>
      </c>
    </row>
    <row r="14" spans="1:12">
      <c r="A14" s="4">
        <v>9</v>
      </c>
      <c r="B14" s="9" t="s">
        <v>18</v>
      </c>
      <c r="C14" s="9" t="s">
        <v>57</v>
      </c>
      <c r="D14" s="10" t="s">
        <v>46</v>
      </c>
      <c r="E14" s="4" t="s">
        <v>44</v>
      </c>
      <c r="F14" s="9" t="s">
        <v>19</v>
      </c>
      <c r="G14" s="9">
        <v>5</v>
      </c>
      <c r="H14" s="5">
        <f>VLOOKUP(E14,'[1]A N ALLIANCE'!$B$6:$D$19,3,FALSE)</f>
        <v>155</v>
      </c>
      <c r="I14" s="5">
        <f t="shared" si="0"/>
        <v>50</v>
      </c>
      <c r="J14" s="5">
        <v>25</v>
      </c>
      <c r="K14" s="5">
        <f t="shared" si="1"/>
        <v>850</v>
      </c>
      <c r="L14" s="9" t="s">
        <v>47</v>
      </c>
    </row>
    <row r="15" spans="1:12">
      <c r="A15" s="4">
        <v>10</v>
      </c>
      <c r="B15" s="9" t="s">
        <v>15</v>
      </c>
      <c r="C15" s="9" t="s">
        <v>58</v>
      </c>
      <c r="D15" s="10" t="s">
        <v>46</v>
      </c>
      <c r="E15" s="4" t="s">
        <v>45</v>
      </c>
      <c r="F15" s="9" t="s">
        <v>16</v>
      </c>
      <c r="G15" s="9">
        <v>3</v>
      </c>
      <c r="H15" s="5">
        <f>VLOOKUP(E15,'[1]A N ALLIANCE'!$B$6:$D$19,3,FALSE)</f>
        <v>204</v>
      </c>
      <c r="I15" s="5">
        <v>300</v>
      </c>
      <c r="J15" s="5">
        <v>25</v>
      </c>
      <c r="K15" s="5">
        <f t="shared" si="1"/>
        <v>937</v>
      </c>
      <c r="L15" s="9" t="s">
        <v>47</v>
      </c>
    </row>
    <row r="16" spans="1:12">
      <c r="A16" s="4">
        <v>11</v>
      </c>
      <c r="B16" s="9" t="s">
        <v>11</v>
      </c>
      <c r="C16" s="9" t="s">
        <v>60</v>
      </c>
      <c r="D16" s="10" t="s">
        <v>46</v>
      </c>
      <c r="E16" s="4" t="s">
        <v>44</v>
      </c>
      <c r="F16" s="9" t="s">
        <v>12</v>
      </c>
      <c r="G16" s="9">
        <v>15</v>
      </c>
      <c r="H16" s="5">
        <f>VLOOKUP(E16,'[1]A N ALLIANCE'!$B$6:$E$19,4,FALSE)</f>
        <v>98</v>
      </c>
      <c r="I16" s="5">
        <f t="shared" si="0"/>
        <v>150</v>
      </c>
      <c r="J16" s="5">
        <v>25</v>
      </c>
      <c r="K16" s="5">
        <f t="shared" si="1"/>
        <v>1645</v>
      </c>
      <c r="L16" s="9" t="s">
        <v>49</v>
      </c>
    </row>
    <row r="17" spans="1:12">
      <c r="A17" s="4">
        <v>12</v>
      </c>
      <c r="B17" s="9" t="s">
        <v>22</v>
      </c>
      <c r="C17" s="9" t="s">
        <v>61</v>
      </c>
      <c r="D17" s="10" t="s">
        <v>46</v>
      </c>
      <c r="E17" s="4" t="s">
        <v>44</v>
      </c>
      <c r="F17" s="9" t="s">
        <v>23</v>
      </c>
      <c r="G17" s="9">
        <v>4</v>
      </c>
      <c r="H17" s="5">
        <f>VLOOKUP(E17,'[1]A N ALLIANCE'!$B$6:$D$19,3,FALSE)</f>
        <v>155</v>
      </c>
      <c r="I17" s="5">
        <f t="shared" si="0"/>
        <v>40</v>
      </c>
      <c r="J17" s="5">
        <v>25</v>
      </c>
      <c r="K17" s="5">
        <f t="shared" si="1"/>
        <v>685</v>
      </c>
      <c r="L17" s="9" t="s">
        <v>47</v>
      </c>
    </row>
    <row r="18" spans="1:12">
      <c r="A18" s="4">
        <v>13</v>
      </c>
      <c r="B18" s="9" t="s">
        <v>4</v>
      </c>
      <c r="C18" s="9" t="s">
        <v>62</v>
      </c>
      <c r="D18" s="10" t="s">
        <v>46</v>
      </c>
      <c r="E18" s="4" t="s">
        <v>45</v>
      </c>
      <c r="F18" s="9" t="s">
        <v>10</v>
      </c>
      <c r="G18" s="9">
        <v>3</v>
      </c>
      <c r="H18" s="5">
        <f>VLOOKUP(E18,'[1]A N ALLIANCE'!$B$6:$E$19,4,FALSE)</f>
        <v>155</v>
      </c>
      <c r="I18" s="5">
        <v>150</v>
      </c>
      <c r="J18" s="5">
        <v>25</v>
      </c>
      <c r="K18" s="5">
        <f t="shared" si="1"/>
        <v>640</v>
      </c>
      <c r="L18" s="9" t="s">
        <v>49</v>
      </c>
    </row>
    <row r="19" spans="1:12">
      <c r="A19" s="4">
        <v>14</v>
      </c>
      <c r="B19" s="9" t="s">
        <v>4</v>
      </c>
      <c r="C19" s="9" t="s">
        <v>63</v>
      </c>
      <c r="D19" s="10" t="s">
        <v>46</v>
      </c>
      <c r="E19" s="4" t="s">
        <v>45</v>
      </c>
      <c r="F19" s="9" t="s">
        <v>9</v>
      </c>
      <c r="G19" s="9">
        <v>2</v>
      </c>
      <c r="H19" s="5">
        <v>180</v>
      </c>
      <c r="I19" s="5">
        <v>200</v>
      </c>
      <c r="J19" s="5">
        <v>25</v>
      </c>
      <c r="K19" s="5">
        <f t="shared" si="1"/>
        <v>585</v>
      </c>
      <c r="L19" s="9" t="s">
        <v>48</v>
      </c>
    </row>
    <row r="20" spans="1:12">
      <c r="A20" s="4">
        <v>15</v>
      </c>
      <c r="B20" s="9" t="s">
        <v>4</v>
      </c>
      <c r="C20" s="9" t="s">
        <v>64</v>
      </c>
      <c r="D20" s="10" t="s">
        <v>46</v>
      </c>
      <c r="E20" s="4" t="s">
        <v>45</v>
      </c>
      <c r="F20" s="9" t="s">
        <v>8</v>
      </c>
      <c r="G20" s="9">
        <v>7</v>
      </c>
      <c r="H20" s="5">
        <f>VLOOKUP(E20,'[1]A N ALLIANCE'!$B$6:$E$19,4,FALSE)</f>
        <v>155</v>
      </c>
      <c r="I20" s="5">
        <v>350</v>
      </c>
      <c r="J20" s="5">
        <v>25</v>
      </c>
      <c r="K20" s="5">
        <f t="shared" si="1"/>
        <v>1460</v>
      </c>
      <c r="L20" s="9" t="s">
        <v>49</v>
      </c>
    </row>
    <row r="21" spans="1:12">
      <c r="A21" s="4">
        <v>16</v>
      </c>
      <c r="B21" s="9" t="s">
        <v>4</v>
      </c>
      <c r="C21" s="9" t="s">
        <v>65</v>
      </c>
      <c r="D21" s="10" t="s">
        <v>46</v>
      </c>
      <c r="E21" s="4" t="s">
        <v>45</v>
      </c>
      <c r="F21" s="9" t="s">
        <v>17</v>
      </c>
      <c r="G21" s="9">
        <v>24</v>
      </c>
      <c r="H21" s="5">
        <f>VLOOKUP(E21,'[1]A N ALLIANCE'!$B$6:$D$19,3,FALSE)</f>
        <v>204</v>
      </c>
      <c r="I21" s="5">
        <v>2400</v>
      </c>
      <c r="J21" s="5">
        <v>25</v>
      </c>
      <c r="K21" s="5">
        <f t="shared" si="1"/>
        <v>7321</v>
      </c>
      <c r="L21" s="9" t="s">
        <v>47</v>
      </c>
    </row>
    <row r="22" spans="1:12">
      <c r="A22" s="4"/>
      <c r="B22" s="9" t="s">
        <v>4</v>
      </c>
      <c r="C22" s="9" t="s">
        <v>65</v>
      </c>
      <c r="D22" s="10" t="s">
        <v>46</v>
      </c>
      <c r="E22" s="4" t="s">
        <v>45</v>
      </c>
      <c r="F22" s="9" t="s">
        <v>17</v>
      </c>
      <c r="G22" s="9">
        <v>13</v>
      </c>
      <c r="H22" s="5">
        <v>180</v>
      </c>
      <c r="I22" s="5">
        <v>1300</v>
      </c>
      <c r="J22" s="5"/>
      <c r="K22" s="5">
        <f t="shared" si="1"/>
        <v>3640</v>
      </c>
      <c r="L22" s="9" t="s">
        <v>48</v>
      </c>
    </row>
    <row r="23" spans="1:12">
      <c r="A23" s="4"/>
      <c r="B23" s="9" t="s">
        <v>4</v>
      </c>
      <c r="C23" s="9" t="s">
        <v>65</v>
      </c>
      <c r="D23" s="10" t="s">
        <v>46</v>
      </c>
      <c r="E23" s="4" t="s">
        <v>45</v>
      </c>
      <c r="F23" s="9" t="s">
        <v>17</v>
      </c>
      <c r="G23" s="9">
        <v>24</v>
      </c>
      <c r="H23" s="5">
        <f>VLOOKUP(E23,'[1]A N ALLIANCE'!$B$6:$E$19,4,FALSE)</f>
        <v>155</v>
      </c>
      <c r="I23" s="5">
        <v>1200</v>
      </c>
      <c r="J23" s="5"/>
      <c r="K23" s="5">
        <f t="shared" si="1"/>
        <v>4920</v>
      </c>
      <c r="L23" s="9" t="s">
        <v>49</v>
      </c>
    </row>
    <row r="24" spans="1:12">
      <c r="A24" s="4">
        <v>17</v>
      </c>
      <c r="B24" s="9" t="s">
        <v>4</v>
      </c>
      <c r="C24" s="9" t="s">
        <v>66</v>
      </c>
      <c r="D24" s="10" t="s">
        <v>46</v>
      </c>
      <c r="E24" s="4" t="s">
        <v>44</v>
      </c>
      <c r="F24" s="9" t="s">
        <v>5</v>
      </c>
      <c r="G24" s="9">
        <v>7</v>
      </c>
      <c r="H24" s="5">
        <f>VLOOKUP(E24,'[1]A N ALLIANCE'!$B$6:$E$19,4,FALSE)</f>
        <v>98</v>
      </c>
      <c r="I24" s="5">
        <f t="shared" si="0"/>
        <v>70</v>
      </c>
      <c r="J24" s="5">
        <v>25</v>
      </c>
      <c r="K24" s="5">
        <f t="shared" si="1"/>
        <v>781</v>
      </c>
      <c r="L24" s="9" t="s">
        <v>49</v>
      </c>
    </row>
    <row r="25" spans="1:12" s="3" customFormat="1">
      <c r="A25" s="11" t="s">
        <v>67</v>
      </c>
      <c r="B25" s="12"/>
      <c r="C25" s="12"/>
      <c r="D25" s="12"/>
      <c r="E25" s="12"/>
      <c r="F25" s="12"/>
      <c r="G25" s="13"/>
      <c r="H25" s="13"/>
      <c r="I25" s="13"/>
      <c r="J25" s="14"/>
      <c r="K25" s="6">
        <f>SUM(K4:K24)</f>
        <v>33610</v>
      </c>
    </row>
    <row r="26" spans="1:12" s="3" customFormat="1" ht="30" customHeight="1">
      <c r="A26" s="15" t="s">
        <v>30</v>
      </c>
      <c r="B26" s="15"/>
      <c r="C26" s="15"/>
      <c r="D26" s="15"/>
      <c r="E26" s="15"/>
      <c r="F26" s="15"/>
      <c r="G26" s="16"/>
      <c r="H26" s="16"/>
      <c r="I26" s="16"/>
      <c r="J26" s="16"/>
      <c r="K26" s="16"/>
    </row>
    <row r="27" spans="1:12" s="3" customFormat="1" ht="30" customHeight="1">
      <c r="A27" s="15" t="s">
        <v>31</v>
      </c>
      <c r="B27" s="15"/>
      <c r="C27" s="15"/>
      <c r="D27" s="15"/>
      <c r="E27" s="15"/>
      <c r="F27" s="15"/>
      <c r="G27" s="16"/>
      <c r="H27" s="16"/>
      <c r="I27" s="16"/>
      <c r="J27" s="16"/>
      <c r="K27" s="16"/>
    </row>
  </sheetData>
  <sortState ref="B4:L24">
    <sortCondition ref="B4:B24"/>
  </sortState>
  <mergeCells count="7">
    <mergeCell ref="A25:J25"/>
    <mergeCell ref="A26:K26"/>
    <mergeCell ref="A27:K27"/>
    <mergeCell ref="A1:G1"/>
    <mergeCell ref="A2:G2"/>
    <mergeCell ref="H1:K1"/>
    <mergeCell ref="H2:K2"/>
  </mergeCells>
  <pageMargins left="0.44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2025-03-07T06:45:47Z</cp:lastPrinted>
  <dcterms:created xsi:type="dcterms:W3CDTF">2025-03-05T05:58:40Z</dcterms:created>
  <dcterms:modified xsi:type="dcterms:W3CDTF">2025-03-07T11:17:56Z</dcterms:modified>
</cp:coreProperties>
</file>