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5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I5"/>
  <c r="I6"/>
  <c r="I9"/>
  <c r="I10"/>
  <c r="I11"/>
  <c r="I14"/>
  <c r="I15"/>
  <c r="I16"/>
  <c r="I17"/>
  <c r="I18"/>
  <c r="I19"/>
  <c r="I24"/>
  <c r="I4"/>
</calcChain>
</file>

<file path=xl/sharedStrings.xml><?xml version="1.0" encoding="utf-8"?>
<sst xmlns="http://schemas.openxmlformats.org/spreadsheetml/2006/main" count="146" uniqueCount="76">
  <si>
    <t>Invoice
PRAGATI LOGISTICS,SAMANTA SAHI KHUNTIA LANE,8984191006
GST :21AGHPB9356M1Z9</t>
  </si>
  <si>
    <t>DATE</t>
  </si>
  <si>
    <t>CASE</t>
  </si>
  <si>
    <t>RATE</t>
  </si>
  <si>
    <t>DD</t>
  </si>
  <si>
    <t>LR</t>
  </si>
  <si>
    <t>AMOUNT</t>
  </si>
  <si>
    <t>04/3/2024</t>
  </si>
  <si>
    <t>2766</t>
  </si>
  <si>
    <t>GHEE</t>
  </si>
  <si>
    <t>06/3/2024</t>
  </si>
  <si>
    <t>823</t>
  </si>
  <si>
    <t>SOYA  BARI</t>
  </si>
  <si>
    <t>09/3/2024</t>
  </si>
  <si>
    <t>2769</t>
  </si>
  <si>
    <t>TIL OIL</t>
  </si>
  <si>
    <t>CASTROAL OIL</t>
  </si>
  <si>
    <t>11/3/2024</t>
  </si>
  <si>
    <t>2771</t>
  </si>
  <si>
    <t>CASTOR OIL</t>
  </si>
  <si>
    <t>19/3/2024</t>
  </si>
  <si>
    <t>2777</t>
  </si>
  <si>
    <t>21/3/2024</t>
  </si>
  <si>
    <t>2779</t>
  </si>
  <si>
    <t>27/3/2024</t>
  </si>
  <si>
    <t>2782</t>
  </si>
  <si>
    <t>GST to be paid by Consignor under Reverse Charge Mechanism (RCM) as per GST</t>
  </si>
  <si>
    <t>Declaration � Kindly verify and confirm before 04/20/2024 00:00:00</t>
  </si>
  <si>
    <t>Thanking you for your business.
PRAGATI LOGISTICS</t>
  </si>
  <si>
    <t>2783</t>
  </si>
  <si>
    <t>29/3/2024</t>
  </si>
  <si>
    <t>2774</t>
  </si>
  <si>
    <t>14/3/2024</t>
  </si>
  <si>
    <t>825</t>
  </si>
  <si>
    <t>12/3/2024</t>
  </si>
  <si>
    <t>824</t>
  </si>
  <si>
    <t>2772</t>
  </si>
  <si>
    <t>2773</t>
  </si>
  <si>
    <t>2765</t>
  </si>
  <si>
    <t>02/3/2024</t>
  </si>
  <si>
    <t>SL</t>
  </si>
  <si>
    <t>LR NO</t>
  </si>
  <si>
    <t>INV NO</t>
  </si>
  <si>
    <t>FROM</t>
  </si>
  <si>
    <t>TO</t>
  </si>
  <si>
    <t xml:space="preserve">TO, 
ABHISTIKA ORGANIC
Address: SHED NO.S 2/185, P-II NIE  PLOT NO-1906 P, K NO 448 JAGATPUR,9437441815
GST No:21ABCFA2059A1ZD
</t>
  </si>
  <si>
    <t>PL/JA/29517</t>
  </si>
  <si>
    <t>PL/JA/29516</t>
  </si>
  <si>
    <t>PL/JA/29914</t>
  </si>
  <si>
    <t>PL/JA/30012</t>
  </si>
  <si>
    <t>PL/JA/30092</t>
  </si>
  <si>
    <t>PL/JA/30103</t>
  </si>
  <si>
    <t>PL/JA/30129</t>
  </si>
  <si>
    <t>PL/JA/30140</t>
  </si>
  <si>
    <t>PL/JA/30141</t>
  </si>
  <si>
    <t>PL/JA/30286</t>
  </si>
  <si>
    <t>PL/JA/30780</t>
  </si>
  <si>
    <t>PL/JA/30912</t>
  </si>
  <si>
    <t>PL/JA/31398</t>
  </si>
  <si>
    <t>PL/JA/31921</t>
  </si>
  <si>
    <t>DEOGARH</t>
  </si>
  <si>
    <t>BHADRAK</t>
  </si>
  <si>
    <t>ANANDAPUR</t>
  </si>
  <si>
    <t>NABARANGPUR</t>
  </si>
  <si>
    <t>KAMAKHYANAGAR</t>
  </si>
  <si>
    <t>BORIGUMMA</t>
  </si>
  <si>
    <t>KUCHINDA</t>
  </si>
  <si>
    <t>SIMILIGUDA</t>
  </si>
  <si>
    <t>MALKANGIRI</t>
  </si>
  <si>
    <t>SERAGADA</t>
  </si>
  <si>
    <t>BERHAMPUR</t>
  </si>
  <si>
    <t>CTC</t>
  </si>
  <si>
    <t>HAM</t>
  </si>
  <si>
    <t>PRODUCT</t>
  </si>
  <si>
    <t>Bill Date:31/03/2024
Bill #:Inv-43095/23-24
TotalAmount:23155.00</t>
  </si>
  <si>
    <t>(RUPEES TWENTY THREE THOUSAND ONE HUNDRED FIFTY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</si>
</sst>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581025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191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ABHISTIKA%20ORGANI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12</v>
          </cell>
          <cell r="I4">
            <v>35</v>
          </cell>
        </row>
        <row r="5">
          <cell r="F5" t="str">
            <v>SIMILIGUDA</v>
          </cell>
          <cell r="G5" t="str">
            <v>GHEE</v>
          </cell>
          <cell r="H5">
            <v>55</v>
          </cell>
          <cell r="I5">
            <v>55</v>
          </cell>
        </row>
        <row r="6">
          <cell r="F6" t="str">
            <v>JHARSUGUDA</v>
          </cell>
          <cell r="G6" t="str">
            <v>GHEE</v>
          </cell>
          <cell r="H6">
            <v>7</v>
          </cell>
          <cell r="I6">
            <v>55</v>
          </cell>
        </row>
        <row r="7">
          <cell r="F7" t="str">
            <v>JHARSUGUDA</v>
          </cell>
          <cell r="G7" t="str">
            <v>TIL OIL</v>
          </cell>
          <cell r="H7">
            <v>6</v>
          </cell>
          <cell r="I7">
            <v>55</v>
          </cell>
        </row>
        <row r="8">
          <cell r="F8" t="str">
            <v>JHARSUGUDA</v>
          </cell>
          <cell r="G8" t="str">
            <v>GHEE</v>
          </cell>
          <cell r="H8">
            <v>13</v>
          </cell>
          <cell r="I8">
            <v>55</v>
          </cell>
        </row>
        <row r="9">
          <cell r="F9" t="str">
            <v>KUCHINDA</v>
          </cell>
          <cell r="G9" t="str">
            <v>GHEE</v>
          </cell>
          <cell r="H9">
            <v>15</v>
          </cell>
          <cell r="I9">
            <v>55</v>
          </cell>
        </row>
        <row r="10">
          <cell r="F10" t="str">
            <v>KUCHINDA</v>
          </cell>
          <cell r="G10" t="str">
            <v>GHEE</v>
          </cell>
          <cell r="H10">
            <v>46</v>
          </cell>
          <cell r="I10">
            <v>55</v>
          </cell>
        </row>
        <row r="11">
          <cell r="F11" t="str">
            <v>KAKIRIGUMA</v>
          </cell>
          <cell r="G11" t="str">
            <v>GHEE</v>
          </cell>
          <cell r="H11">
            <v>12</v>
          </cell>
          <cell r="I11">
            <v>55</v>
          </cell>
        </row>
        <row r="12">
          <cell r="F12" t="str">
            <v>BHADRAK</v>
          </cell>
          <cell r="G12" t="str">
            <v>GHEE</v>
          </cell>
          <cell r="H12">
            <v>16</v>
          </cell>
          <cell r="I12">
            <v>35</v>
          </cell>
        </row>
        <row r="13">
          <cell r="F13" t="str">
            <v>SHERAGADA</v>
          </cell>
          <cell r="G13" t="str">
            <v>TIL OIL</v>
          </cell>
          <cell r="H13">
            <v>47</v>
          </cell>
          <cell r="I13">
            <v>35</v>
          </cell>
        </row>
        <row r="14">
          <cell r="F14" t="str">
            <v>JHARSUGUDA</v>
          </cell>
          <cell r="G14" t="str">
            <v>GHEE</v>
          </cell>
          <cell r="H14">
            <v>14</v>
          </cell>
          <cell r="I14">
            <v>55</v>
          </cell>
        </row>
        <row r="15">
          <cell r="F15" t="str">
            <v>JHARSUGUDA</v>
          </cell>
          <cell r="G15" t="str">
            <v>GHEE</v>
          </cell>
          <cell r="H15">
            <v>13</v>
          </cell>
          <cell r="I15">
            <v>55</v>
          </cell>
        </row>
        <row r="16">
          <cell r="F16" t="str">
            <v>DHENKANAL</v>
          </cell>
          <cell r="G16" t="str">
            <v>GHEE</v>
          </cell>
          <cell r="H16">
            <v>9</v>
          </cell>
          <cell r="I16">
            <v>35</v>
          </cell>
        </row>
        <row r="17">
          <cell r="F17" t="str">
            <v>NABARANGPUR</v>
          </cell>
          <cell r="G17" t="str">
            <v>GHEE</v>
          </cell>
          <cell r="H17">
            <v>70</v>
          </cell>
          <cell r="I17">
            <v>55</v>
          </cell>
        </row>
        <row r="18">
          <cell r="F18" t="str">
            <v>BERHAMPUR</v>
          </cell>
          <cell r="G18" t="str">
            <v>TIL OIL</v>
          </cell>
          <cell r="H18">
            <v>25</v>
          </cell>
          <cell r="I18">
            <v>35</v>
          </cell>
        </row>
        <row r="19">
          <cell r="F19" t="str">
            <v>KORAPUT</v>
          </cell>
          <cell r="G19" t="str">
            <v>GHEE</v>
          </cell>
          <cell r="H19">
            <v>62</v>
          </cell>
          <cell r="I19">
            <v>55</v>
          </cell>
        </row>
        <row r="20">
          <cell r="F20" t="str">
            <v>DEOGARH</v>
          </cell>
          <cell r="G20" t="str">
            <v>GHEE</v>
          </cell>
          <cell r="H20">
            <v>35</v>
          </cell>
          <cell r="I20">
            <v>55</v>
          </cell>
        </row>
        <row r="21">
          <cell r="F21" t="str">
            <v>DEOGARH</v>
          </cell>
          <cell r="G21" t="str">
            <v>TIL OIL</v>
          </cell>
          <cell r="H21">
            <v>10</v>
          </cell>
          <cell r="I21">
            <v>55</v>
          </cell>
        </row>
        <row r="22">
          <cell r="F22" t="str">
            <v>BERHAMPUR</v>
          </cell>
          <cell r="G22" t="str">
            <v>TIL OIL</v>
          </cell>
          <cell r="H22">
            <v>25</v>
          </cell>
          <cell r="I22">
            <v>35</v>
          </cell>
        </row>
        <row r="23">
          <cell r="F23" t="str">
            <v>DEOGARH</v>
          </cell>
          <cell r="G23" t="str">
            <v>GHEE</v>
          </cell>
          <cell r="H23">
            <v>23</v>
          </cell>
          <cell r="I23">
            <v>55</v>
          </cell>
        </row>
        <row r="24">
          <cell r="F24" t="str">
            <v>DEOGARH</v>
          </cell>
          <cell r="G24" t="str">
            <v>SOYA  BARI</v>
          </cell>
          <cell r="H24">
            <v>8</v>
          </cell>
          <cell r="I24">
            <v>55</v>
          </cell>
        </row>
        <row r="25">
          <cell r="F25" t="str">
            <v>DEOGARH</v>
          </cell>
          <cell r="G25" t="str">
            <v>TIL OIL</v>
          </cell>
          <cell r="H25">
            <v>20</v>
          </cell>
          <cell r="I25">
            <v>55</v>
          </cell>
        </row>
        <row r="26">
          <cell r="F26" t="str">
            <v>KORAPUT</v>
          </cell>
          <cell r="G26" t="str">
            <v>GHEE</v>
          </cell>
          <cell r="H26">
            <v>108</v>
          </cell>
          <cell r="I26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P5" sqref="P5"/>
    </sheetView>
  </sheetViews>
  <sheetFormatPr defaultRowHeight="15"/>
  <cols>
    <col min="1" max="1" width="3" style="2" bestFit="1" customWidth="1"/>
    <col min="2" max="2" width="9.7109375" style="2" bestFit="1" customWidth="1"/>
    <col min="3" max="3" width="11.7109375" style="2" bestFit="1" customWidth="1"/>
    <col min="4" max="4" width="7.5703125" style="2" bestFit="1" customWidth="1"/>
    <col min="5" max="5" width="6.42578125" style="2" bestFit="1" customWidth="1"/>
    <col min="6" max="6" width="17.85546875" style="2" bestFit="1" customWidth="1"/>
    <col min="7" max="7" width="13.5703125" style="2" bestFit="1" customWidth="1"/>
    <col min="8" max="8" width="5.42578125" style="2" bestFit="1" customWidth="1"/>
    <col min="9" max="9" width="5.5703125" style="2" bestFit="1" customWidth="1"/>
    <col min="10" max="11" width="6.5703125" style="2" bestFit="1" customWidth="1"/>
    <col min="12" max="12" width="5.5703125" style="2" bestFit="1" customWidth="1"/>
    <col min="13" max="13" width="9.42578125" style="2" bestFit="1" customWidth="1"/>
    <col min="14" max="16384" width="9.140625" style="2"/>
  </cols>
  <sheetData>
    <row r="1" spans="1:13" ht="90" customHeight="1">
      <c r="A1" s="6"/>
      <c r="B1" s="6"/>
      <c r="C1" s="6"/>
      <c r="D1" s="6"/>
      <c r="E1" s="6"/>
      <c r="F1" s="6"/>
      <c r="G1" s="6"/>
      <c r="H1" s="7" t="s">
        <v>0</v>
      </c>
      <c r="I1" s="8"/>
      <c r="J1" s="8"/>
      <c r="K1" s="8"/>
      <c r="L1" s="8"/>
      <c r="M1" s="9"/>
    </row>
    <row r="2" spans="1:13" ht="88.5" customHeight="1">
      <c r="A2" s="6" t="s">
        <v>45</v>
      </c>
      <c r="B2" s="6"/>
      <c r="C2" s="6"/>
      <c r="D2" s="6"/>
      <c r="E2" s="6"/>
      <c r="F2" s="6"/>
      <c r="G2" s="6"/>
      <c r="H2" s="7" t="s">
        <v>74</v>
      </c>
      <c r="I2" s="8"/>
      <c r="J2" s="8"/>
      <c r="K2" s="8"/>
      <c r="L2" s="8"/>
      <c r="M2" s="9"/>
    </row>
    <row r="3" spans="1:13" s="4" customFormat="1" ht="18.75" customHeight="1">
      <c r="A3" s="3" t="s">
        <v>40</v>
      </c>
      <c r="B3" s="3" t="s">
        <v>1</v>
      </c>
      <c r="C3" s="3" t="s">
        <v>41</v>
      </c>
      <c r="D3" s="3" t="s">
        <v>42</v>
      </c>
      <c r="E3" s="3" t="s">
        <v>43</v>
      </c>
      <c r="F3" s="5" t="s">
        <v>44</v>
      </c>
      <c r="G3" s="3" t="s">
        <v>73</v>
      </c>
      <c r="H3" s="3" t="s">
        <v>2</v>
      </c>
      <c r="I3" s="3" t="s">
        <v>3</v>
      </c>
      <c r="J3" s="3" t="s">
        <v>72</v>
      </c>
      <c r="K3" s="3" t="s">
        <v>4</v>
      </c>
      <c r="L3" s="3" t="s">
        <v>5</v>
      </c>
      <c r="M3" s="3" t="s">
        <v>6</v>
      </c>
    </row>
    <row r="4" spans="1:13" ht="15" customHeight="1">
      <c r="A4" s="1">
        <v>1</v>
      </c>
      <c r="B4" s="1" t="s">
        <v>39</v>
      </c>
      <c r="C4" s="1" t="s">
        <v>46</v>
      </c>
      <c r="D4" s="1" t="s">
        <v>38</v>
      </c>
      <c r="E4" s="13" t="s">
        <v>71</v>
      </c>
      <c r="F4" s="1" t="s">
        <v>60</v>
      </c>
      <c r="G4" s="1" t="s">
        <v>9</v>
      </c>
      <c r="H4" s="1">
        <v>30</v>
      </c>
      <c r="I4" s="14">
        <f>VLOOKUP(F4,[1]Invoice!$F$4:$I$26,4,FALSE)</f>
        <v>55</v>
      </c>
      <c r="J4" s="14">
        <f>H4*2</f>
        <v>60</v>
      </c>
      <c r="K4" s="14">
        <f>H4*8</f>
        <v>240</v>
      </c>
      <c r="L4" s="14">
        <v>30</v>
      </c>
      <c r="M4" s="14">
        <f>H4*I4+J4+K4+L4</f>
        <v>1980</v>
      </c>
    </row>
    <row r="5" spans="1:13" ht="15" customHeight="1">
      <c r="A5" s="1">
        <v>2</v>
      </c>
      <c r="B5" s="1" t="s">
        <v>39</v>
      </c>
      <c r="C5" s="1" t="s">
        <v>46</v>
      </c>
      <c r="D5" s="1" t="s">
        <v>38</v>
      </c>
      <c r="E5" s="13" t="s">
        <v>71</v>
      </c>
      <c r="F5" s="1" t="s">
        <v>60</v>
      </c>
      <c r="G5" s="1" t="s">
        <v>15</v>
      </c>
      <c r="H5" s="1">
        <v>17</v>
      </c>
      <c r="I5" s="14">
        <f>VLOOKUP(F5,[1]Invoice!$F$4:$I$26,4,FALSE)</f>
        <v>55</v>
      </c>
      <c r="J5" s="14">
        <f t="shared" ref="J5:J24" si="0">H5*2</f>
        <v>34</v>
      </c>
      <c r="K5" s="14">
        <f t="shared" ref="K5:K24" si="1">H5*8</f>
        <v>136</v>
      </c>
      <c r="L5" s="14">
        <v>30</v>
      </c>
      <c r="M5" s="14">
        <f t="shared" ref="M5:M24" si="2">H5*I5+J5+K5+L5</f>
        <v>1135</v>
      </c>
    </row>
    <row r="6" spans="1:13" ht="15" customHeight="1">
      <c r="A6" s="1">
        <v>3</v>
      </c>
      <c r="B6" s="1" t="s">
        <v>7</v>
      </c>
      <c r="C6" s="1" t="s">
        <v>47</v>
      </c>
      <c r="D6" s="1" t="s">
        <v>8</v>
      </c>
      <c r="E6" s="13" t="s">
        <v>71</v>
      </c>
      <c r="F6" s="1" t="s">
        <v>61</v>
      </c>
      <c r="G6" s="1" t="s">
        <v>9</v>
      </c>
      <c r="H6" s="1">
        <v>10</v>
      </c>
      <c r="I6" s="14">
        <f>VLOOKUP(F6,[1]Invoice!$F$4:$I$26,4,FALSE)</f>
        <v>35</v>
      </c>
      <c r="J6" s="14">
        <f t="shared" si="0"/>
        <v>20</v>
      </c>
      <c r="K6" s="14">
        <f t="shared" si="1"/>
        <v>80</v>
      </c>
      <c r="L6" s="14">
        <v>30</v>
      </c>
      <c r="M6" s="14">
        <f t="shared" si="2"/>
        <v>480</v>
      </c>
    </row>
    <row r="7" spans="1:13" ht="15" customHeight="1">
      <c r="A7" s="1">
        <v>4</v>
      </c>
      <c r="B7" s="1" t="s">
        <v>10</v>
      </c>
      <c r="C7" s="1" t="s">
        <v>48</v>
      </c>
      <c r="D7" s="1" t="s">
        <v>11</v>
      </c>
      <c r="E7" s="13" t="s">
        <v>71</v>
      </c>
      <c r="F7" s="1" t="s">
        <v>62</v>
      </c>
      <c r="G7" s="1" t="s">
        <v>9</v>
      </c>
      <c r="H7" s="1">
        <v>4</v>
      </c>
      <c r="I7" s="14">
        <v>35</v>
      </c>
      <c r="J7" s="14">
        <f t="shared" si="0"/>
        <v>8</v>
      </c>
      <c r="K7" s="14">
        <f t="shared" si="1"/>
        <v>32</v>
      </c>
      <c r="L7" s="14">
        <v>30</v>
      </c>
      <c r="M7" s="14">
        <f t="shared" si="2"/>
        <v>210</v>
      </c>
    </row>
    <row r="8" spans="1:13" ht="15" customHeight="1">
      <c r="A8" s="1">
        <v>5</v>
      </c>
      <c r="B8" s="1" t="s">
        <v>10</v>
      </c>
      <c r="C8" s="1" t="s">
        <v>48</v>
      </c>
      <c r="D8" s="1" t="s">
        <v>11</v>
      </c>
      <c r="E8" s="13" t="s">
        <v>71</v>
      </c>
      <c r="F8" s="1" t="s">
        <v>62</v>
      </c>
      <c r="G8" s="1" t="s">
        <v>12</v>
      </c>
      <c r="H8" s="1">
        <v>1</v>
      </c>
      <c r="I8" s="14">
        <v>35</v>
      </c>
      <c r="J8" s="14">
        <f t="shared" si="0"/>
        <v>2</v>
      </c>
      <c r="K8" s="14">
        <f t="shared" si="1"/>
        <v>8</v>
      </c>
      <c r="L8" s="14">
        <v>30</v>
      </c>
      <c r="M8" s="14">
        <f t="shared" si="2"/>
        <v>75</v>
      </c>
    </row>
    <row r="9" spans="1:13" ht="15" customHeight="1">
      <c r="A9" s="1">
        <v>6</v>
      </c>
      <c r="B9" s="1" t="s">
        <v>13</v>
      </c>
      <c r="C9" s="1" t="s">
        <v>49</v>
      </c>
      <c r="D9" s="1" t="s">
        <v>14</v>
      </c>
      <c r="E9" s="13" t="s">
        <v>71</v>
      </c>
      <c r="F9" s="1" t="s">
        <v>63</v>
      </c>
      <c r="G9" s="1" t="s">
        <v>9</v>
      </c>
      <c r="H9" s="1">
        <v>4</v>
      </c>
      <c r="I9" s="14">
        <f>VLOOKUP(F9,[1]Invoice!$F$4:$I$26,4,FALSE)</f>
        <v>55</v>
      </c>
      <c r="J9" s="14">
        <f t="shared" si="0"/>
        <v>8</v>
      </c>
      <c r="K9" s="14">
        <f t="shared" si="1"/>
        <v>32</v>
      </c>
      <c r="L9" s="14">
        <v>30</v>
      </c>
      <c r="M9" s="14">
        <f t="shared" si="2"/>
        <v>290</v>
      </c>
    </row>
    <row r="10" spans="1:13" ht="15" customHeight="1">
      <c r="A10" s="1">
        <v>7</v>
      </c>
      <c r="B10" s="1" t="s">
        <v>13</v>
      </c>
      <c r="C10" s="1" t="s">
        <v>49</v>
      </c>
      <c r="D10" s="1" t="s">
        <v>14</v>
      </c>
      <c r="E10" s="13" t="s">
        <v>71</v>
      </c>
      <c r="F10" s="1" t="s">
        <v>63</v>
      </c>
      <c r="G10" s="1" t="s">
        <v>15</v>
      </c>
      <c r="H10" s="1">
        <v>4</v>
      </c>
      <c r="I10" s="14">
        <f>VLOOKUP(F10,[1]Invoice!$F$4:$I$26,4,FALSE)</f>
        <v>55</v>
      </c>
      <c r="J10" s="14">
        <f t="shared" si="0"/>
        <v>8</v>
      </c>
      <c r="K10" s="14">
        <f t="shared" si="1"/>
        <v>32</v>
      </c>
      <c r="L10" s="14">
        <v>30</v>
      </c>
      <c r="M10" s="14">
        <f t="shared" si="2"/>
        <v>290</v>
      </c>
    </row>
    <row r="11" spans="1:13" ht="15" customHeight="1">
      <c r="A11" s="1">
        <v>8</v>
      </c>
      <c r="B11" s="1" t="s">
        <v>13</v>
      </c>
      <c r="C11" s="1" t="s">
        <v>49</v>
      </c>
      <c r="D11" s="1" t="s">
        <v>14</v>
      </c>
      <c r="E11" s="13" t="s">
        <v>71</v>
      </c>
      <c r="F11" s="1" t="s">
        <v>63</v>
      </c>
      <c r="G11" s="1" t="s">
        <v>16</v>
      </c>
      <c r="H11" s="1">
        <v>4</v>
      </c>
      <c r="I11" s="14">
        <f>VLOOKUP(F11,[1]Invoice!$F$4:$I$26,4,FALSE)</f>
        <v>55</v>
      </c>
      <c r="J11" s="14">
        <f t="shared" si="0"/>
        <v>8</v>
      </c>
      <c r="K11" s="14">
        <f t="shared" si="1"/>
        <v>32</v>
      </c>
      <c r="L11" s="14">
        <v>30</v>
      </c>
      <c r="M11" s="14">
        <f t="shared" si="2"/>
        <v>290</v>
      </c>
    </row>
    <row r="12" spans="1:13" ht="15" customHeight="1">
      <c r="A12" s="1">
        <v>9</v>
      </c>
      <c r="B12" s="1" t="s">
        <v>17</v>
      </c>
      <c r="C12" s="1" t="s">
        <v>50</v>
      </c>
      <c r="D12" s="1" t="s">
        <v>18</v>
      </c>
      <c r="E12" s="13" t="s">
        <v>71</v>
      </c>
      <c r="F12" s="1" t="s">
        <v>64</v>
      </c>
      <c r="G12" s="1" t="s">
        <v>19</v>
      </c>
      <c r="H12" s="1">
        <v>13</v>
      </c>
      <c r="I12" s="14">
        <v>35</v>
      </c>
      <c r="J12" s="14">
        <f t="shared" si="0"/>
        <v>26</v>
      </c>
      <c r="K12" s="14">
        <f t="shared" si="1"/>
        <v>104</v>
      </c>
      <c r="L12" s="14">
        <v>30</v>
      </c>
      <c r="M12" s="14">
        <f t="shared" si="2"/>
        <v>615</v>
      </c>
    </row>
    <row r="13" spans="1:13" ht="15" customHeight="1">
      <c r="A13" s="1">
        <v>10</v>
      </c>
      <c r="B13" s="1" t="s">
        <v>34</v>
      </c>
      <c r="C13" s="1" t="s">
        <v>51</v>
      </c>
      <c r="D13" s="1" t="s">
        <v>37</v>
      </c>
      <c r="E13" s="13" t="s">
        <v>71</v>
      </c>
      <c r="F13" s="1" t="s">
        <v>65</v>
      </c>
      <c r="G13" s="1" t="s">
        <v>9</v>
      </c>
      <c r="H13" s="1">
        <v>15</v>
      </c>
      <c r="I13" s="14">
        <v>55</v>
      </c>
      <c r="J13" s="14">
        <f t="shared" si="0"/>
        <v>30</v>
      </c>
      <c r="K13" s="14">
        <f t="shared" si="1"/>
        <v>120</v>
      </c>
      <c r="L13" s="14">
        <v>30</v>
      </c>
      <c r="M13" s="14">
        <f t="shared" si="2"/>
        <v>1005</v>
      </c>
    </row>
    <row r="14" spans="1:13" ht="15" customHeight="1">
      <c r="A14" s="1">
        <v>11</v>
      </c>
      <c r="B14" s="1" t="s">
        <v>34</v>
      </c>
      <c r="C14" s="1" t="s">
        <v>52</v>
      </c>
      <c r="D14" s="1" t="s">
        <v>36</v>
      </c>
      <c r="E14" s="13" t="s">
        <v>71</v>
      </c>
      <c r="F14" s="1" t="s">
        <v>66</v>
      </c>
      <c r="G14" s="1" t="s">
        <v>9</v>
      </c>
      <c r="H14" s="1">
        <v>25</v>
      </c>
      <c r="I14" s="14">
        <f>VLOOKUP(F14,[1]Invoice!$F$4:$I$26,4,FALSE)</f>
        <v>55</v>
      </c>
      <c r="J14" s="14">
        <f t="shared" si="0"/>
        <v>50</v>
      </c>
      <c r="K14" s="14">
        <f t="shared" si="1"/>
        <v>200</v>
      </c>
      <c r="L14" s="14">
        <v>30</v>
      </c>
      <c r="M14" s="14">
        <f t="shared" si="2"/>
        <v>1655</v>
      </c>
    </row>
    <row r="15" spans="1:13" ht="15" customHeight="1">
      <c r="A15" s="1">
        <v>12</v>
      </c>
      <c r="B15" s="1" t="s">
        <v>34</v>
      </c>
      <c r="C15" s="1" t="s">
        <v>52</v>
      </c>
      <c r="D15" s="1" t="s">
        <v>36</v>
      </c>
      <c r="E15" s="13" t="s">
        <v>71</v>
      </c>
      <c r="F15" s="1" t="s">
        <v>66</v>
      </c>
      <c r="G15" s="1" t="s">
        <v>15</v>
      </c>
      <c r="H15" s="1">
        <v>19</v>
      </c>
      <c r="I15" s="14">
        <f>VLOOKUP(F15,[1]Invoice!$F$4:$I$26,4,FALSE)</f>
        <v>55</v>
      </c>
      <c r="J15" s="14">
        <f t="shared" si="0"/>
        <v>38</v>
      </c>
      <c r="K15" s="14">
        <f t="shared" si="1"/>
        <v>152</v>
      </c>
      <c r="L15" s="14">
        <v>30</v>
      </c>
      <c r="M15" s="14">
        <f t="shared" si="2"/>
        <v>1265</v>
      </c>
    </row>
    <row r="16" spans="1:13" ht="15" customHeight="1">
      <c r="A16" s="1">
        <v>13</v>
      </c>
      <c r="B16" s="1" t="s">
        <v>34</v>
      </c>
      <c r="C16" s="1" t="s">
        <v>53</v>
      </c>
      <c r="D16" s="1" t="s">
        <v>35</v>
      </c>
      <c r="E16" s="13" t="s">
        <v>71</v>
      </c>
      <c r="F16" s="1" t="s">
        <v>66</v>
      </c>
      <c r="G16" s="1" t="s">
        <v>9</v>
      </c>
      <c r="H16" s="1">
        <v>10</v>
      </c>
      <c r="I16" s="14">
        <f>VLOOKUP(F16,[1]Invoice!$F$4:$I$26,4,FALSE)</f>
        <v>55</v>
      </c>
      <c r="J16" s="14">
        <f t="shared" si="0"/>
        <v>20</v>
      </c>
      <c r="K16" s="14">
        <f t="shared" si="1"/>
        <v>80</v>
      </c>
      <c r="L16" s="14">
        <v>30</v>
      </c>
      <c r="M16" s="14">
        <f t="shared" si="2"/>
        <v>680</v>
      </c>
    </row>
    <row r="17" spans="1:13" ht="15" customHeight="1">
      <c r="A17" s="1">
        <v>14</v>
      </c>
      <c r="B17" s="1" t="s">
        <v>34</v>
      </c>
      <c r="C17" s="1" t="s">
        <v>54</v>
      </c>
      <c r="D17" s="1" t="s">
        <v>33</v>
      </c>
      <c r="E17" s="13" t="s">
        <v>71</v>
      </c>
      <c r="F17" s="1" t="s">
        <v>66</v>
      </c>
      <c r="G17" s="1" t="s">
        <v>9</v>
      </c>
      <c r="H17" s="1">
        <v>14</v>
      </c>
      <c r="I17" s="14">
        <f>VLOOKUP(F17,[1]Invoice!$F$4:$I$26,4,FALSE)</f>
        <v>55</v>
      </c>
      <c r="J17" s="14">
        <f t="shared" si="0"/>
        <v>28</v>
      </c>
      <c r="K17" s="14">
        <f t="shared" si="1"/>
        <v>112</v>
      </c>
      <c r="L17" s="14">
        <v>30</v>
      </c>
      <c r="M17" s="14">
        <f t="shared" si="2"/>
        <v>940</v>
      </c>
    </row>
    <row r="18" spans="1:13" ht="15" customHeight="1">
      <c r="A18" s="1">
        <v>15</v>
      </c>
      <c r="B18" s="1" t="s">
        <v>32</v>
      </c>
      <c r="C18" s="1" t="s">
        <v>55</v>
      </c>
      <c r="D18" s="1" t="s">
        <v>31</v>
      </c>
      <c r="E18" s="13" t="s">
        <v>71</v>
      </c>
      <c r="F18" s="1" t="s">
        <v>60</v>
      </c>
      <c r="G18" s="1" t="s">
        <v>9</v>
      </c>
      <c r="H18" s="1">
        <v>27</v>
      </c>
      <c r="I18" s="14">
        <f>VLOOKUP(F18,[1]Invoice!$F$4:$I$26,4,FALSE)</f>
        <v>55</v>
      </c>
      <c r="J18" s="14">
        <f t="shared" si="0"/>
        <v>54</v>
      </c>
      <c r="K18" s="14">
        <f t="shared" si="1"/>
        <v>216</v>
      </c>
      <c r="L18" s="14">
        <v>30</v>
      </c>
      <c r="M18" s="14">
        <f t="shared" si="2"/>
        <v>1785</v>
      </c>
    </row>
    <row r="19" spans="1:13" ht="15" customHeight="1">
      <c r="A19" s="1">
        <v>16</v>
      </c>
      <c r="B19" s="1" t="s">
        <v>20</v>
      </c>
      <c r="C19" s="1" t="s">
        <v>56</v>
      </c>
      <c r="D19" s="1" t="s">
        <v>21</v>
      </c>
      <c r="E19" s="13" t="s">
        <v>71</v>
      </c>
      <c r="F19" s="1" t="s">
        <v>67</v>
      </c>
      <c r="G19" s="1" t="s">
        <v>9</v>
      </c>
      <c r="H19" s="1">
        <v>50</v>
      </c>
      <c r="I19" s="14">
        <f>VLOOKUP(F19,[1]Invoice!$F$4:$I$26,4,FALSE)</f>
        <v>55</v>
      </c>
      <c r="J19" s="14">
        <f t="shared" si="0"/>
        <v>100</v>
      </c>
      <c r="K19" s="14">
        <f t="shared" si="1"/>
        <v>400</v>
      </c>
      <c r="L19" s="14">
        <v>30</v>
      </c>
      <c r="M19" s="14">
        <f t="shared" si="2"/>
        <v>3280</v>
      </c>
    </row>
    <row r="20" spans="1:13" ht="15" customHeight="1">
      <c r="A20" s="1">
        <v>17</v>
      </c>
      <c r="B20" s="1" t="s">
        <v>22</v>
      </c>
      <c r="C20" s="1" t="s">
        <v>57</v>
      </c>
      <c r="D20" s="1" t="s">
        <v>23</v>
      </c>
      <c r="E20" s="13" t="s">
        <v>71</v>
      </c>
      <c r="F20" s="1" t="s">
        <v>68</v>
      </c>
      <c r="G20" s="1" t="s">
        <v>9</v>
      </c>
      <c r="H20" s="1">
        <v>41</v>
      </c>
      <c r="I20" s="14">
        <v>55</v>
      </c>
      <c r="J20" s="14">
        <f t="shared" si="0"/>
        <v>82</v>
      </c>
      <c r="K20" s="14">
        <f t="shared" si="1"/>
        <v>328</v>
      </c>
      <c r="L20" s="14">
        <v>30</v>
      </c>
      <c r="M20" s="14">
        <f t="shared" si="2"/>
        <v>2695</v>
      </c>
    </row>
    <row r="21" spans="1:13" ht="15" customHeight="1">
      <c r="A21" s="1">
        <v>18</v>
      </c>
      <c r="B21" s="1" t="s">
        <v>22</v>
      </c>
      <c r="C21" s="1" t="s">
        <v>57</v>
      </c>
      <c r="D21" s="1" t="s">
        <v>23</v>
      </c>
      <c r="E21" s="13" t="s">
        <v>71</v>
      </c>
      <c r="F21" s="1" t="s">
        <v>68</v>
      </c>
      <c r="G21" s="1" t="s">
        <v>15</v>
      </c>
      <c r="H21" s="1">
        <v>5</v>
      </c>
      <c r="I21" s="14">
        <v>55</v>
      </c>
      <c r="J21" s="14">
        <f t="shared" si="0"/>
        <v>10</v>
      </c>
      <c r="K21" s="14">
        <f t="shared" si="1"/>
        <v>40</v>
      </c>
      <c r="L21" s="14">
        <v>30</v>
      </c>
      <c r="M21" s="14">
        <f t="shared" si="2"/>
        <v>355</v>
      </c>
    </row>
    <row r="22" spans="1:13" ht="15" customHeight="1">
      <c r="A22" s="1">
        <v>19</v>
      </c>
      <c r="B22" s="1" t="s">
        <v>22</v>
      </c>
      <c r="C22" s="1" t="s">
        <v>57</v>
      </c>
      <c r="D22" s="1" t="s">
        <v>23</v>
      </c>
      <c r="E22" s="13" t="s">
        <v>71</v>
      </c>
      <c r="F22" s="1" t="s">
        <v>68</v>
      </c>
      <c r="G22" s="1" t="s">
        <v>16</v>
      </c>
      <c r="H22" s="1">
        <v>4</v>
      </c>
      <c r="I22" s="14">
        <v>55</v>
      </c>
      <c r="J22" s="14">
        <f t="shared" si="0"/>
        <v>8</v>
      </c>
      <c r="K22" s="14">
        <f t="shared" si="1"/>
        <v>32</v>
      </c>
      <c r="L22" s="14">
        <v>30</v>
      </c>
      <c r="M22" s="14">
        <f t="shared" si="2"/>
        <v>290</v>
      </c>
    </row>
    <row r="23" spans="1:13" ht="15" customHeight="1">
      <c r="A23" s="1">
        <v>20</v>
      </c>
      <c r="B23" s="1" t="s">
        <v>24</v>
      </c>
      <c r="C23" s="1" t="s">
        <v>58</v>
      </c>
      <c r="D23" s="1" t="s">
        <v>25</v>
      </c>
      <c r="E23" s="13" t="s">
        <v>71</v>
      </c>
      <c r="F23" s="1" t="s">
        <v>69</v>
      </c>
      <c r="G23" s="1" t="s">
        <v>15</v>
      </c>
      <c r="H23" s="1">
        <v>48</v>
      </c>
      <c r="I23" s="14">
        <v>35</v>
      </c>
      <c r="J23" s="14">
        <f t="shared" si="0"/>
        <v>96</v>
      </c>
      <c r="K23" s="14">
        <f t="shared" si="1"/>
        <v>384</v>
      </c>
      <c r="L23" s="14">
        <v>30</v>
      </c>
      <c r="M23" s="14">
        <f t="shared" si="2"/>
        <v>2190</v>
      </c>
    </row>
    <row r="24" spans="1:13" ht="15" customHeight="1">
      <c r="A24" s="1">
        <v>21</v>
      </c>
      <c r="B24" s="1" t="s">
        <v>30</v>
      </c>
      <c r="C24" s="1" t="s">
        <v>59</v>
      </c>
      <c r="D24" s="1" t="s">
        <v>29</v>
      </c>
      <c r="E24" s="13" t="s">
        <v>71</v>
      </c>
      <c r="F24" s="1" t="s">
        <v>70</v>
      </c>
      <c r="G24" s="1" t="s">
        <v>15</v>
      </c>
      <c r="H24" s="1">
        <v>36</v>
      </c>
      <c r="I24" s="14">
        <f>VLOOKUP(F24,[1]Invoice!$F$4:$I$26,4,FALSE)</f>
        <v>35</v>
      </c>
      <c r="J24" s="14">
        <f t="shared" si="0"/>
        <v>72</v>
      </c>
      <c r="K24" s="14">
        <f t="shared" si="1"/>
        <v>288</v>
      </c>
      <c r="L24" s="14">
        <v>30</v>
      </c>
      <c r="M24" s="14">
        <f t="shared" si="2"/>
        <v>1650</v>
      </c>
    </row>
    <row r="25" spans="1:13">
      <c r="A25" s="16" t="s">
        <v>75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5">
        <f>SUM(M4:M24)</f>
        <v>23155</v>
      </c>
    </row>
    <row r="26" spans="1:13" s="12" customFormat="1">
      <c r="A26" s="6" t="s">
        <v>26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</row>
    <row r="27" spans="1:13" s="12" customFormat="1">
      <c r="A27" s="6" t="s">
        <v>27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</row>
    <row r="28" spans="1:13" s="12" customFormat="1" ht="30" customHeight="1">
      <c r="A28" s="10" t="s">
        <v>28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</row>
    <row r="29" spans="1:13" s="12" customFormat="1"/>
    <row r="30" spans="1:13" s="12" customFormat="1"/>
    <row r="31" spans="1:13" s="12" customFormat="1"/>
  </sheetData>
  <sortState ref="B4:M25">
    <sortCondition ref="B4"/>
  </sortState>
  <mergeCells count="8">
    <mergeCell ref="A25:L25"/>
    <mergeCell ref="A27:L27"/>
    <mergeCell ref="A28:L28"/>
    <mergeCell ref="A26:L26"/>
    <mergeCell ref="A1:G1"/>
    <mergeCell ref="A2:G2"/>
    <mergeCell ref="H1:M1"/>
    <mergeCell ref="H2:M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2024-04-09T07:56:44Z</dcterms:created>
  <dcterms:modified xsi:type="dcterms:W3CDTF">2024-04-09T07:56:53Z</dcterms:modified>
</cp:coreProperties>
</file>