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Invoice!$K$1:$K$30</definedName>
  </definedNames>
  <calcPr calcId="124519"/>
</workbook>
</file>

<file path=xl/calcChain.xml><?xml version="1.0" encoding="utf-8"?>
<calcChain xmlns="http://schemas.openxmlformats.org/spreadsheetml/2006/main">
  <c r="J7" i="1"/>
  <c r="H20"/>
  <c r="J20" s="1"/>
  <c r="H17"/>
  <c r="J17" s="1"/>
  <c r="H14"/>
  <c r="J14" s="1"/>
  <c r="H12"/>
  <c r="J12" s="1"/>
  <c r="H9"/>
  <c r="J9" s="1"/>
  <c r="H6"/>
  <c r="J6" s="1"/>
  <c r="H4"/>
  <c r="J4" s="1"/>
  <c r="H19"/>
  <c r="J19" s="1"/>
  <c r="H15"/>
  <c r="J15" s="1"/>
  <c r="H13"/>
  <c r="J13" s="1"/>
  <c r="H11"/>
  <c r="J11" s="1"/>
  <c r="H8"/>
  <c r="J8" s="1"/>
  <c r="H18"/>
  <c r="J18" s="1"/>
  <c r="H16"/>
  <c r="J16" s="1"/>
  <c r="H10"/>
  <c r="J10" s="1"/>
  <c r="H5"/>
  <c r="J5" s="1"/>
  <c r="J21" l="1"/>
</calcChain>
</file>

<file path=xl/sharedStrings.xml><?xml version="1.0" encoding="utf-8"?>
<sst xmlns="http://schemas.openxmlformats.org/spreadsheetml/2006/main" count="120" uniqueCount="52">
  <si>
    <t>Invoice
ATC LOGISTICS,,8984191006
GST :21CHVPB1842D2ZQ</t>
  </si>
  <si>
    <t>DATE</t>
  </si>
  <si>
    <t>CASE</t>
  </si>
  <si>
    <t>RATE</t>
  </si>
  <si>
    <t>LR</t>
  </si>
  <si>
    <t>AMOUNT</t>
  </si>
  <si>
    <t>05/12/2024</t>
  </si>
  <si>
    <t>533</t>
  </si>
  <si>
    <t>rat killer</t>
  </si>
  <si>
    <t>17/12/2024</t>
  </si>
  <si>
    <t>174</t>
  </si>
  <si>
    <t>RAT PAD</t>
  </si>
  <si>
    <t>HIC SCRUBBER</t>
  </si>
  <si>
    <t>20/12/2024</t>
  </si>
  <si>
    <t>554</t>
  </si>
  <si>
    <t>LAXMAN REKHA</t>
  </si>
  <si>
    <t>24/12/2024</t>
  </si>
  <si>
    <t>559</t>
  </si>
  <si>
    <t>26/12/2024</t>
  </si>
  <si>
    <t>563</t>
  </si>
  <si>
    <t>28/12/2024</t>
  </si>
  <si>
    <t>578</t>
  </si>
  <si>
    <t>181</t>
  </si>
  <si>
    <t>31/12/2024</t>
  </si>
  <si>
    <t>582</t>
  </si>
  <si>
    <t>GST to be paid by Consignor under Reverse Charge Mechanism (RCM) as per GST</t>
  </si>
  <si>
    <t>Declaration � Kindly verify and confirm before 01/20/2025 00:00:00</t>
  </si>
  <si>
    <t>Thanking you for your business.
ATC LOGISTICS</t>
  </si>
  <si>
    <t>CH/05889</t>
  </si>
  <si>
    <t>CH/06103</t>
  </si>
  <si>
    <t>CH/06161</t>
  </si>
  <si>
    <t>CH/06227</t>
  </si>
  <si>
    <t>CH/06271</t>
  </si>
  <si>
    <t>CH/06375</t>
  </si>
  <si>
    <t>CH/06382</t>
  </si>
  <si>
    <t>CH/06447</t>
  </si>
  <si>
    <t xml:space="preserve">SL. </t>
  </si>
  <si>
    <t>LR NO</t>
  </si>
  <si>
    <t>INV NO</t>
  </si>
  <si>
    <t>FROM</t>
  </si>
  <si>
    <t>TO</t>
  </si>
  <si>
    <t>MODE</t>
  </si>
  <si>
    <t>RAYAGADA</t>
  </si>
  <si>
    <t>BALASORE</t>
  </si>
  <si>
    <t>BHADRAK</t>
  </si>
  <si>
    <t>SUNDERGARH</t>
  </si>
  <si>
    <t>JHARSUGUDA</t>
  </si>
  <si>
    <t>ROURKELA</t>
  </si>
  <si>
    <t>CTC</t>
  </si>
  <si>
    <t xml:space="preserve">TO, 
AMAR ENTERPRISES
Address:C/o Susanti Rout Ward no. 19 Ground floor Samanta Sahi  cuttack 753001 odisha,9937006936
GST No:21ALUPK0101F1ZQ
</t>
  </si>
  <si>
    <t>Bill Date:31/12/2024
Bill NO : 4096
TotalAmount:4815.00</t>
  </si>
  <si>
    <t>(RUPEES FOUR THOUSAND EIGHT HUNDRED FIFTEEN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</si>
</sst>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5</xdr:col>
      <xdr:colOff>704850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30670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  <cell r="H4">
            <v>45</v>
          </cell>
          <cell r="I4">
            <v>70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  <cell r="H5">
            <v>45</v>
          </cell>
          <cell r="I5">
            <v>70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80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  <cell r="H7">
            <v>45</v>
          </cell>
          <cell r="I7">
            <v>70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90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90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  <cell r="H10">
            <v>45</v>
          </cell>
          <cell r="I10">
            <v>70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80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  <cell r="H12">
            <v>45</v>
          </cell>
          <cell r="I12">
            <v>70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90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80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  <cell r="H15">
            <v>45</v>
          </cell>
          <cell r="I15">
            <v>70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  <cell r="H16">
            <v>48</v>
          </cell>
          <cell r="I16">
            <v>73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90</v>
          </cell>
        </row>
        <row r="18">
          <cell r="C18" t="str">
            <v>BHADRAK</v>
          </cell>
          <cell r="H18">
            <v>50</v>
          </cell>
          <cell r="I18">
            <v>80</v>
          </cell>
        </row>
        <row r="19">
          <cell r="C19" t="str">
            <v>DHANUPALI</v>
          </cell>
          <cell r="I19">
            <v>85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N4" sqref="N4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13.28515625" style="1" bestFit="1" customWidth="1"/>
    <col min="7" max="7" width="5.42578125" style="1" bestFit="1" customWidth="1"/>
    <col min="8" max="9" width="5.5703125" style="1" bestFit="1" customWidth="1"/>
    <col min="10" max="10" width="9.140625" style="1"/>
    <col min="11" max="11" width="15.140625" style="1" bestFit="1" customWidth="1"/>
    <col min="12" max="16384" width="9.140625" style="1"/>
  </cols>
  <sheetData>
    <row r="1" spans="1:11" ht="90" customHeight="1">
      <c r="A1" s="12"/>
      <c r="B1" s="12"/>
      <c r="C1" s="12"/>
      <c r="D1" s="12"/>
      <c r="E1" s="12"/>
      <c r="F1" s="12"/>
      <c r="G1" s="17" t="s">
        <v>0</v>
      </c>
      <c r="H1" s="18"/>
      <c r="I1" s="18"/>
      <c r="J1" s="19"/>
    </row>
    <row r="2" spans="1:11" ht="90" customHeight="1">
      <c r="A2" s="12" t="s">
        <v>49</v>
      </c>
      <c r="B2" s="12"/>
      <c r="C2" s="12"/>
      <c r="D2" s="12"/>
      <c r="E2" s="12"/>
      <c r="F2" s="12"/>
      <c r="G2" s="17" t="s">
        <v>50</v>
      </c>
      <c r="H2" s="18"/>
      <c r="I2" s="18"/>
      <c r="J2" s="19"/>
    </row>
    <row r="3" spans="1:11" s="6" customFormat="1" ht="15.75" customHeight="1">
      <c r="A3" s="8" t="s">
        <v>36</v>
      </c>
      <c r="B3" s="8" t="s">
        <v>1</v>
      </c>
      <c r="C3" s="8" t="s">
        <v>37</v>
      </c>
      <c r="D3" s="8" t="s">
        <v>38</v>
      </c>
      <c r="E3" s="8" t="s">
        <v>39</v>
      </c>
      <c r="F3" s="8" t="s">
        <v>40</v>
      </c>
      <c r="G3" s="8" t="s">
        <v>2</v>
      </c>
      <c r="H3" s="8" t="s">
        <v>3</v>
      </c>
      <c r="I3" s="8" t="s">
        <v>4</v>
      </c>
      <c r="J3" s="8" t="s">
        <v>5</v>
      </c>
      <c r="K3" s="8" t="s">
        <v>41</v>
      </c>
    </row>
    <row r="4" spans="1:11">
      <c r="A4" s="2">
        <v>1</v>
      </c>
      <c r="B4" s="7" t="s">
        <v>6</v>
      </c>
      <c r="C4" s="7" t="s">
        <v>28</v>
      </c>
      <c r="D4" s="7" t="s">
        <v>7</v>
      </c>
      <c r="E4" s="9" t="s">
        <v>48</v>
      </c>
      <c r="F4" s="2" t="s">
        <v>42</v>
      </c>
      <c r="G4" s="7">
        <v>9</v>
      </c>
      <c r="H4" s="3">
        <f>VLOOKUP(F4,'[1]AMAR ENTERPRISES'!$C$4:$H$19,6,FALSE)</f>
        <v>65</v>
      </c>
      <c r="I4" s="3">
        <v>40</v>
      </c>
      <c r="J4" s="3">
        <f>G4*H4+I4</f>
        <v>625</v>
      </c>
      <c r="K4" s="7" t="s">
        <v>8</v>
      </c>
    </row>
    <row r="5" spans="1:11">
      <c r="A5" s="2">
        <v>2</v>
      </c>
      <c r="B5" s="7" t="s">
        <v>9</v>
      </c>
      <c r="C5" s="7" t="s">
        <v>29</v>
      </c>
      <c r="D5" s="7" t="s">
        <v>10</v>
      </c>
      <c r="E5" s="9" t="s">
        <v>48</v>
      </c>
      <c r="F5" s="2" t="s">
        <v>43</v>
      </c>
      <c r="G5" s="7">
        <v>6</v>
      </c>
      <c r="H5" s="3">
        <f>VLOOKUP(F5,'[1]AMAR ENTERPRISES'!$C$4:$I$19,5,FALSE)</f>
        <v>48</v>
      </c>
      <c r="I5" s="3">
        <v>40</v>
      </c>
      <c r="J5" s="3">
        <f t="shared" ref="J5:J19" si="0">G5*H5+I5</f>
        <v>328</v>
      </c>
      <c r="K5" s="7" t="s">
        <v>12</v>
      </c>
    </row>
    <row r="6" spans="1:11">
      <c r="A6" s="2">
        <v>3</v>
      </c>
      <c r="B6" s="7" t="s">
        <v>9</v>
      </c>
      <c r="C6" s="7" t="s">
        <v>29</v>
      </c>
      <c r="D6" s="7" t="s">
        <v>10</v>
      </c>
      <c r="E6" s="9" t="s">
        <v>48</v>
      </c>
      <c r="F6" s="2" t="s">
        <v>43</v>
      </c>
      <c r="G6" s="7">
        <v>3</v>
      </c>
      <c r="H6" s="3">
        <f>VLOOKUP(F6,'[1]AMAR ENTERPRISES'!$C$4:$H$19,6,FALSE)</f>
        <v>48</v>
      </c>
      <c r="I6" s="3"/>
      <c r="J6" s="3">
        <f t="shared" si="0"/>
        <v>144</v>
      </c>
      <c r="K6" s="7" t="s">
        <v>11</v>
      </c>
    </row>
    <row r="7" spans="1:11">
      <c r="A7" s="2">
        <v>4</v>
      </c>
      <c r="B7" s="7" t="s">
        <v>13</v>
      </c>
      <c r="C7" s="7" t="s">
        <v>30</v>
      </c>
      <c r="D7" s="7" t="s">
        <v>14</v>
      </c>
      <c r="E7" s="9" t="s">
        <v>48</v>
      </c>
      <c r="F7" s="2" t="s">
        <v>44</v>
      </c>
      <c r="G7" s="7">
        <v>3</v>
      </c>
      <c r="H7" s="11">
        <v>45</v>
      </c>
      <c r="I7" s="3">
        <v>40</v>
      </c>
      <c r="J7" s="3">
        <f t="shared" si="0"/>
        <v>175</v>
      </c>
      <c r="K7" s="7" t="s">
        <v>12</v>
      </c>
    </row>
    <row r="8" spans="1:11">
      <c r="A8" s="2">
        <v>5</v>
      </c>
      <c r="B8" s="7" t="s">
        <v>13</v>
      </c>
      <c r="C8" s="7" t="s">
        <v>30</v>
      </c>
      <c r="D8" s="7" t="s">
        <v>14</v>
      </c>
      <c r="E8" s="9" t="s">
        <v>48</v>
      </c>
      <c r="F8" s="2" t="s">
        <v>44</v>
      </c>
      <c r="G8" s="7">
        <v>4</v>
      </c>
      <c r="H8" s="3">
        <f>VLOOKUP(F8,'[1]AMAR ENTERPRISES'!$C$4:$I$19,7,FALSE)</f>
        <v>80</v>
      </c>
      <c r="I8" s="3"/>
      <c r="J8" s="3">
        <f t="shared" si="0"/>
        <v>320</v>
      </c>
      <c r="K8" s="7" t="s">
        <v>15</v>
      </c>
    </row>
    <row r="9" spans="1:11">
      <c r="A9" s="2">
        <v>6</v>
      </c>
      <c r="B9" s="7" t="s">
        <v>13</v>
      </c>
      <c r="C9" s="7" t="s">
        <v>30</v>
      </c>
      <c r="D9" s="7" t="s">
        <v>14</v>
      </c>
      <c r="E9" s="9" t="s">
        <v>48</v>
      </c>
      <c r="F9" s="2" t="s">
        <v>44</v>
      </c>
      <c r="G9" s="7">
        <v>3</v>
      </c>
      <c r="H9" s="3">
        <f>VLOOKUP(F9,'[1]AMAR ENTERPRISES'!$C$4:$H$19,6,FALSE)</f>
        <v>50</v>
      </c>
      <c r="I9" s="3"/>
      <c r="J9" s="3">
        <f t="shared" si="0"/>
        <v>150</v>
      </c>
      <c r="K9" s="7" t="s">
        <v>11</v>
      </c>
    </row>
    <row r="10" spans="1:11">
      <c r="A10" s="2">
        <v>7</v>
      </c>
      <c r="B10" s="7" t="s">
        <v>16</v>
      </c>
      <c r="C10" s="7" t="s">
        <v>31</v>
      </c>
      <c r="D10" s="7" t="s">
        <v>17</v>
      </c>
      <c r="E10" s="9" t="s">
        <v>48</v>
      </c>
      <c r="F10" s="2" t="s">
        <v>45</v>
      </c>
      <c r="G10" s="7">
        <v>3</v>
      </c>
      <c r="H10" s="3">
        <f>VLOOKUP(F10,'[1]AMAR ENTERPRISES'!$C$4:$I$19,5,FALSE)</f>
        <v>55</v>
      </c>
      <c r="I10" s="3">
        <v>40</v>
      </c>
      <c r="J10" s="3">
        <f t="shared" si="0"/>
        <v>205</v>
      </c>
      <c r="K10" s="7" t="s">
        <v>12</v>
      </c>
    </row>
    <row r="11" spans="1:11">
      <c r="A11" s="2">
        <v>8</v>
      </c>
      <c r="B11" s="7" t="s">
        <v>16</v>
      </c>
      <c r="C11" s="7" t="s">
        <v>31</v>
      </c>
      <c r="D11" s="7" t="s">
        <v>17</v>
      </c>
      <c r="E11" s="9" t="s">
        <v>48</v>
      </c>
      <c r="F11" s="2" t="s">
        <v>45</v>
      </c>
      <c r="G11" s="7">
        <v>1</v>
      </c>
      <c r="H11" s="3">
        <f>VLOOKUP(F11,'[1]AMAR ENTERPRISES'!$C$4:$I$19,7,FALSE)</f>
        <v>80</v>
      </c>
      <c r="I11" s="3"/>
      <c r="J11" s="3">
        <f t="shared" si="0"/>
        <v>80</v>
      </c>
      <c r="K11" s="7" t="s">
        <v>15</v>
      </c>
    </row>
    <row r="12" spans="1:11">
      <c r="A12" s="2">
        <v>9</v>
      </c>
      <c r="B12" s="7" t="s">
        <v>16</v>
      </c>
      <c r="C12" s="7" t="s">
        <v>31</v>
      </c>
      <c r="D12" s="7" t="s">
        <v>17</v>
      </c>
      <c r="E12" s="9" t="s">
        <v>48</v>
      </c>
      <c r="F12" s="2" t="s">
        <v>45</v>
      </c>
      <c r="G12" s="7">
        <v>2</v>
      </c>
      <c r="H12" s="3">
        <f>VLOOKUP(F12,'[1]AMAR ENTERPRISES'!$C$4:$H$19,6,FALSE)</f>
        <v>55</v>
      </c>
      <c r="I12" s="3"/>
      <c r="J12" s="3">
        <f t="shared" si="0"/>
        <v>110</v>
      </c>
      <c r="K12" s="7" t="s">
        <v>11</v>
      </c>
    </row>
    <row r="13" spans="1:11">
      <c r="A13" s="2">
        <v>10</v>
      </c>
      <c r="B13" s="7" t="s">
        <v>18</v>
      </c>
      <c r="C13" s="7" t="s">
        <v>32</v>
      </c>
      <c r="D13" s="7" t="s">
        <v>19</v>
      </c>
      <c r="E13" s="9" t="s">
        <v>48</v>
      </c>
      <c r="F13" s="2" t="s">
        <v>44</v>
      </c>
      <c r="G13" s="7">
        <v>16</v>
      </c>
      <c r="H13" s="3">
        <f>VLOOKUP(F13,'[1]AMAR ENTERPRISES'!$C$4:$I$19,7,FALSE)</f>
        <v>80</v>
      </c>
      <c r="I13" s="3">
        <v>40</v>
      </c>
      <c r="J13" s="3">
        <f t="shared" si="0"/>
        <v>1320</v>
      </c>
      <c r="K13" s="7" t="s">
        <v>15</v>
      </c>
    </row>
    <row r="14" spans="1:11">
      <c r="A14" s="2">
        <v>11</v>
      </c>
      <c r="B14" s="7" t="s">
        <v>18</v>
      </c>
      <c r="C14" s="7" t="s">
        <v>32</v>
      </c>
      <c r="D14" s="7" t="s">
        <v>19</v>
      </c>
      <c r="E14" s="9" t="s">
        <v>48</v>
      </c>
      <c r="F14" s="2" t="s">
        <v>44</v>
      </c>
      <c r="G14" s="7">
        <v>3</v>
      </c>
      <c r="H14" s="3">
        <f>VLOOKUP(F14,'[1]AMAR ENTERPRISES'!$C$4:$H$19,6,FALSE)</f>
        <v>50</v>
      </c>
      <c r="I14" s="3"/>
      <c r="J14" s="3">
        <f t="shared" si="0"/>
        <v>150</v>
      </c>
      <c r="K14" s="7" t="s">
        <v>11</v>
      </c>
    </row>
    <row r="15" spans="1:11">
      <c r="A15" s="2">
        <v>12</v>
      </c>
      <c r="B15" s="7" t="s">
        <v>20</v>
      </c>
      <c r="C15" s="7" t="s">
        <v>33</v>
      </c>
      <c r="D15" s="7" t="s">
        <v>21</v>
      </c>
      <c r="E15" s="9" t="s">
        <v>48</v>
      </c>
      <c r="F15" s="2" t="s">
        <v>43</v>
      </c>
      <c r="G15" s="7">
        <v>1</v>
      </c>
      <c r="H15" s="3">
        <f>VLOOKUP(F15,'[1]AMAR ENTERPRISES'!$C$4:$I$19,7,FALSE)</f>
        <v>73</v>
      </c>
      <c r="I15" s="3">
        <v>40</v>
      </c>
      <c r="J15" s="3">
        <f t="shared" si="0"/>
        <v>113</v>
      </c>
      <c r="K15" s="7" t="s">
        <v>15</v>
      </c>
    </row>
    <row r="16" spans="1:11">
      <c r="A16" s="2">
        <v>13</v>
      </c>
      <c r="B16" s="7" t="s">
        <v>20</v>
      </c>
      <c r="C16" s="7" t="s">
        <v>34</v>
      </c>
      <c r="D16" s="7" t="s">
        <v>22</v>
      </c>
      <c r="E16" s="9" t="s">
        <v>48</v>
      </c>
      <c r="F16" s="2" t="s">
        <v>46</v>
      </c>
      <c r="G16" s="7">
        <v>5</v>
      </c>
      <c r="H16" s="3">
        <f>VLOOKUP(F16,'[1]AMAR ENTERPRISES'!$C$4:$I$19,5,FALSE)</f>
        <v>45</v>
      </c>
      <c r="I16" s="3">
        <v>40</v>
      </c>
      <c r="J16" s="3">
        <f t="shared" si="0"/>
        <v>265</v>
      </c>
      <c r="K16" s="7" t="s">
        <v>12</v>
      </c>
    </row>
    <row r="17" spans="1:11">
      <c r="A17" s="2">
        <v>14</v>
      </c>
      <c r="B17" s="7" t="s">
        <v>20</v>
      </c>
      <c r="C17" s="7" t="s">
        <v>34</v>
      </c>
      <c r="D17" s="7" t="s">
        <v>22</v>
      </c>
      <c r="E17" s="9" t="s">
        <v>48</v>
      </c>
      <c r="F17" s="2" t="s">
        <v>46</v>
      </c>
      <c r="G17" s="7">
        <v>10</v>
      </c>
      <c r="H17" s="3">
        <f>VLOOKUP(F17,'[1]AMAR ENTERPRISES'!$C$4:$H$19,6,FALSE)</f>
        <v>45</v>
      </c>
      <c r="I17" s="3"/>
      <c r="J17" s="3">
        <f t="shared" si="0"/>
        <v>450</v>
      </c>
      <c r="K17" s="7" t="s">
        <v>11</v>
      </c>
    </row>
    <row r="18" spans="1:11">
      <c r="A18" s="2">
        <v>15</v>
      </c>
      <c r="B18" s="7" t="s">
        <v>23</v>
      </c>
      <c r="C18" s="7" t="s">
        <v>35</v>
      </c>
      <c r="D18" s="7" t="s">
        <v>24</v>
      </c>
      <c r="E18" s="9" t="s">
        <v>48</v>
      </c>
      <c r="F18" s="2" t="s">
        <v>47</v>
      </c>
      <c r="G18" s="7">
        <v>2</v>
      </c>
      <c r="H18" s="3">
        <f>VLOOKUP(F18,'[1]AMAR ENTERPRISES'!$C$4:$I$19,5,FALSE)</f>
        <v>45</v>
      </c>
      <c r="I18" s="3">
        <v>40</v>
      </c>
      <c r="J18" s="3">
        <f>G18*H18+I18</f>
        <v>130</v>
      </c>
      <c r="K18" s="7" t="s">
        <v>12</v>
      </c>
    </row>
    <row r="19" spans="1:11">
      <c r="A19" s="2">
        <v>16</v>
      </c>
      <c r="B19" s="7" t="s">
        <v>23</v>
      </c>
      <c r="C19" s="7" t="s">
        <v>35</v>
      </c>
      <c r="D19" s="7" t="s">
        <v>24</v>
      </c>
      <c r="E19" s="9" t="s">
        <v>48</v>
      </c>
      <c r="F19" s="2" t="s">
        <v>47</v>
      </c>
      <c r="G19" s="7">
        <v>1</v>
      </c>
      <c r="H19" s="3">
        <f>VLOOKUP(F19,'[1]AMAR ENTERPRISES'!$C$4:$I$19,7,FALSE)</f>
        <v>70</v>
      </c>
      <c r="I19" s="3"/>
      <c r="J19" s="3">
        <f t="shared" si="0"/>
        <v>70</v>
      </c>
      <c r="K19" s="7" t="s">
        <v>15</v>
      </c>
    </row>
    <row r="20" spans="1:11">
      <c r="A20" s="2">
        <v>17</v>
      </c>
      <c r="B20" s="7" t="s">
        <v>23</v>
      </c>
      <c r="C20" s="7" t="s">
        <v>35</v>
      </c>
      <c r="D20" s="7" t="s">
        <v>24</v>
      </c>
      <c r="E20" s="9" t="s">
        <v>48</v>
      </c>
      <c r="F20" s="2" t="s">
        <v>47</v>
      </c>
      <c r="G20" s="7">
        <v>4</v>
      </c>
      <c r="H20" s="3">
        <f>VLOOKUP(F20,'[1]AMAR ENTERPRISES'!$C$4:$H$19,6,FALSE)</f>
        <v>45</v>
      </c>
      <c r="I20" s="3"/>
      <c r="J20" s="3">
        <f>G20*H20+I20</f>
        <v>180</v>
      </c>
      <c r="K20" s="7" t="s">
        <v>11</v>
      </c>
    </row>
    <row r="21" spans="1:11">
      <c r="A21" s="14" t="s">
        <v>51</v>
      </c>
      <c r="B21" s="15"/>
      <c r="C21" s="15"/>
      <c r="D21" s="15"/>
      <c r="E21" s="15"/>
      <c r="F21" s="15"/>
      <c r="G21" s="15"/>
      <c r="H21" s="15"/>
      <c r="I21" s="16"/>
      <c r="J21" s="10">
        <f>SUM(J4:J20)</f>
        <v>4815</v>
      </c>
    </row>
    <row r="22" spans="1:11" s="5" customFormat="1">
      <c r="A22" s="12" t="s">
        <v>25</v>
      </c>
      <c r="B22" s="13"/>
      <c r="C22" s="13"/>
      <c r="D22" s="13"/>
      <c r="E22" s="13"/>
      <c r="F22" s="13"/>
      <c r="G22" s="13"/>
      <c r="H22" s="13"/>
      <c r="I22" s="13"/>
      <c r="J22" s="4"/>
    </row>
    <row r="23" spans="1:11" s="5" customFormat="1">
      <c r="A23" s="12" t="s">
        <v>26</v>
      </c>
      <c r="B23" s="13"/>
      <c r="C23" s="13"/>
      <c r="D23" s="13"/>
      <c r="E23" s="13"/>
      <c r="F23" s="13"/>
      <c r="G23" s="13"/>
      <c r="H23" s="13"/>
      <c r="I23" s="13"/>
      <c r="J23" s="4"/>
    </row>
    <row r="24" spans="1:11" s="5" customFormat="1" ht="30" customHeight="1">
      <c r="A24" s="13" t="s">
        <v>27</v>
      </c>
      <c r="B24" s="13"/>
      <c r="C24" s="13"/>
      <c r="D24" s="13"/>
      <c r="E24" s="13"/>
      <c r="F24" s="13"/>
      <c r="G24" s="13"/>
      <c r="H24" s="13"/>
      <c r="I24" s="13"/>
      <c r="J24" s="4"/>
    </row>
    <row r="25" spans="1:11" s="5" customFormat="1"/>
    <row r="26" spans="1:11" s="5" customFormat="1"/>
  </sheetData>
  <mergeCells count="8">
    <mergeCell ref="A22:I22"/>
    <mergeCell ref="A23:I23"/>
    <mergeCell ref="A24:I24"/>
    <mergeCell ref="A21:I21"/>
    <mergeCell ref="A1:F1"/>
    <mergeCell ref="A2:F2"/>
    <mergeCell ref="G1:J1"/>
    <mergeCell ref="G2:J2"/>
  </mergeCells>
  <pageMargins left="0.39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2025-01-07T03:46:19Z</cp:lastPrinted>
  <dcterms:created xsi:type="dcterms:W3CDTF">2025-01-06T04:12:29Z</dcterms:created>
  <dcterms:modified xsi:type="dcterms:W3CDTF">2025-01-07T03:46:21Z</dcterms:modified>
</cp:coreProperties>
</file>