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O14" i="1"/>
  <c r="O13"/>
  <c r="O12"/>
  <c r="O11"/>
  <c r="O10"/>
  <c r="O9"/>
  <c r="O8"/>
  <c r="O6"/>
  <c r="O7"/>
  <c r="O5"/>
  <c r="O4"/>
  <c r="N5"/>
  <c r="N6"/>
  <c r="N7"/>
  <c r="N8"/>
  <c r="N9"/>
  <c r="N10"/>
  <c r="N11"/>
  <c r="N12"/>
  <c r="N13"/>
  <c r="N14"/>
  <c r="N4"/>
  <c r="M5"/>
  <c r="M6"/>
  <c r="M7"/>
  <c r="M8"/>
  <c r="Q8" s="1"/>
  <c r="M9"/>
  <c r="M10"/>
  <c r="M11"/>
  <c r="M12"/>
  <c r="M13"/>
  <c r="M14"/>
  <c r="M4"/>
  <c r="Q11" l="1"/>
  <c r="L12" l="1"/>
  <c r="Q12" s="1"/>
  <c r="L13"/>
  <c r="Q13" s="1"/>
  <c r="L9"/>
  <c r="Q9" s="1"/>
  <c r="L6" l="1"/>
  <c r="Q6" s="1"/>
  <c r="L10"/>
  <c r="Q10" s="1"/>
  <c r="L14"/>
  <c r="Q14" s="1"/>
  <c r="L7"/>
  <c r="Q7" s="1"/>
  <c r="L4"/>
  <c r="Q4" s="1"/>
  <c r="L5"/>
  <c r="Q5" s="1"/>
  <c r="Q15" l="1"/>
</calcChain>
</file>

<file path=xl/sharedStrings.xml><?xml version="1.0" encoding="utf-8"?>
<sst xmlns="http://schemas.openxmlformats.org/spreadsheetml/2006/main" count="79" uniqueCount="63">
  <si>
    <t>Invoice
ATC LOGISTICS,,8984191006
GST :21CHVPB1842D2ZQ</t>
  </si>
  <si>
    <t>SL. NO.</t>
  </si>
  <si>
    <t>DATE</t>
  </si>
  <si>
    <t>CASE</t>
  </si>
  <si>
    <t>LR</t>
  </si>
  <si>
    <t>01/4/2022</t>
  </si>
  <si>
    <t>128</t>
  </si>
  <si>
    <t>SAUCE</t>
  </si>
  <si>
    <t>08/4/2022</t>
  </si>
  <si>
    <t>6</t>
  </si>
  <si>
    <t>15/4/2022</t>
  </si>
  <si>
    <t>HIC SCRUBBER</t>
  </si>
  <si>
    <t>7</t>
  </si>
  <si>
    <t>10</t>
  </si>
  <si>
    <t>18/4/2022</t>
  </si>
  <si>
    <t>8</t>
  </si>
  <si>
    <t>RAT PAD</t>
  </si>
  <si>
    <t>19/4/2022</t>
  </si>
  <si>
    <t>17</t>
  </si>
  <si>
    <t>LAXMAN REKHA</t>
  </si>
  <si>
    <t>26/4/2022</t>
  </si>
  <si>
    <t>24</t>
  </si>
  <si>
    <t>27/4/2022</t>
  </si>
  <si>
    <t>25</t>
  </si>
  <si>
    <t>29/4/2022</t>
  </si>
  <si>
    <t>32</t>
  </si>
  <si>
    <t>30/4/2022</t>
  </si>
  <si>
    <t>37</t>
  </si>
  <si>
    <t>GST to be paid by Consignor under Reverse Charge Mechanism (RCM) as per GST</t>
  </si>
  <si>
    <t>Declaration � Kindly verify and confirm before 05/20/2022 00:00:00</t>
  </si>
  <si>
    <t>Thanking you for your business.
ATC LOGISTICS</t>
  </si>
  <si>
    <t>HIC SCRUBBER RATE</t>
  </si>
  <si>
    <t>SAUCE RATE</t>
  </si>
  <si>
    <t>RAT PAD RATE</t>
  </si>
  <si>
    <t>LAXMAN REKHA RATE</t>
  </si>
  <si>
    <t>LR.CH</t>
  </si>
  <si>
    <t>AMT</t>
  </si>
  <si>
    <t>CUTTACK</t>
  </si>
  <si>
    <t>JHARSUGUDA</t>
  </si>
  <si>
    <t>ROURKELA</t>
  </si>
  <si>
    <t>BALASORE</t>
  </si>
  <si>
    <t>SUNDERGARH</t>
  </si>
  <si>
    <t>KHARIAR ROAD</t>
  </si>
  <si>
    <t>SAMBALPUR</t>
  </si>
  <si>
    <t>BARIPADA</t>
  </si>
  <si>
    <t>RAYGADA</t>
  </si>
  <si>
    <t xml:space="preserve">Invoice </t>
  </si>
  <si>
    <t>PG/CH/00031</t>
  </si>
  <si>
    <t>PG/CH/00306</t>
  </si>
  <si>
    <t>PG/CH/00520</t>
  </si>
  <si>
    <t>PG/CH/00523</t>
  </si>
  <si>
    <t>PG/CH/00525</t>
  </si>
  <si>
    <t>PG/CH/00599</t>
  </si>
  <si>
    <t>PG/CH/00609</t>
  </si>
  <si>
    <t>PG/CH/00907</t>
  </si>
  <si>
    <t>PG/CH/00931</t>
  </si>
  <si>
    <t>PG/CH/01028</t>
  </si>
  <si>
    <t>PG/CH/01098</t>
  </si>
  <si>
    <t>Bill Date:04/30/2022
Bill #:Inv-581
TotalAmount:445541.00</t>
  </si>
  <si>
    <t xml:space="preserve">TO, 
AMAR ENTERPRISES
Address:C/o Susanti Rout Ward no. 19 Ground floor Samanta Sahi  cuttack 753001 odisha,9937006936
GST No:21ALUPK0101F1ZQ
</t>
  </si>
  <si>
    <t>FORTY FIVE THOUSAND FIVE HUNDRED FORTY ONE RUPESS ONLY</t>
  </si>
  <si>
    <t>FROM</t>
  </si>
  <si>
    <t>TO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</si>
</sst>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 vertical="top" wrapText="1"/>
    </xf>
    <xf numFmtId="0" fontId="2" fillId="0" borderId="6" xfId="0" applyNumberFormat="1" applyFont="1" applyBorder="1" applyAlignment="1">
      <alignment horizontal="right" vertical="center" wrapText="1"/>
    </xf>
    <xf numFmtId="0" fontId="2" fillId="0" borderId="7" xfId="0" applyNumberFormat="1" applyFont="1" applyBorder="1" applyAlignment="1">
      <alignment horizontal="right" wrapText="1"/>
    </xf>
    <xf numFmtId="0" fontId="2" fillId="0" borderId="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7</xdr:col>
      <xdr:colOff>371476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45243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LOGISTICS/MARCH%20BILL%20ATC/AMAR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LOGISTICS/ATC%20QUO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0">
          <cell r="E10" t="str">
            <v>JHARSUGUDA</v>
          </cell>
          <cell r="F10" t="str">
            <v>120</v>
          </cell>
          <cell r="G10">
            <v>5</v>
          </cell>
          <cell r="I10">
            <v>5</v>
          </cell>
          <cell r="L10">
            <v>45</v>
          </cell>
        </row>
        <row r="11">
          <cell r="E11" t="str">
            <v>SUNDERGARH</v>
          </cell>
          <cell r="F11" t="str">
            <v>292</v>
          </cell>
          <cell r="G11">
            <v>5</v>
          </cell>
          <cell r="H11">
            <v>5</v>
          </cell>
          <cell r="L11">
            <v>55</v>
          </cell>
        </row>
        <row r="12">
          <cell r="E12" t="str">
            <v>BARIPADA</v>
          </cell>
          <cell r="F12" t="str">
            <v>601</v>
          </cell>
          <cell r="G12">
            <v>5</v>
          </cell>
          <cell r="J12">
            <v>5</v>
          </cell>
          <cell r="L12">
            <v>45</v>
          </cell>
        </row>
        <row r="13">
          <cell r="E13" t="str">
            <v>JHARSUGUDA</v>
          </cell>
          <cell r="F13" t="str">
            <v>124</v>
          </cell>
          <cell r="G13">
            <v>20</v>
          </cell>
          <cell r="I13">
            <v>20</v>
          </cell>
          <cell r="L13">
            <v>45</v>
          </cell>
        </row>
        <row r="14">
          <cell r="E14" t="str">
            <v>ROURKELA</v>
          </cell>
          <cell r="F14" t="str">
            <v>604</v>
          </cell>
          <cell r="G14">
            <v>6</v>
          </cell>
          <cell r="H14">
            <v>4</v>
          </cell>
          <cell r="K14">
            <v>2</v>
          </cell>
          <cell r="L14">
            <v>45</v>
          </cell>
        </row>
        <row r="15">
          <cell r="E15" t="str">
            <v>SUNDERGARH</v>
          </cell>
          <cell r="F15" t="str">
            <v>298</v>
          </cell>
          <cell r="G15">
            <v>1</v>
          </cell>
          <cell r="H15">
            <v>1</v>
          </cell>
          <cell r="L15">
            <v>55</v>
          </cell>
        </row>
        <row r="16">
          <cell r="E16" t="str">
            <v>SAMBALPUR</v>
          </cell>
          <cell r="F16" t="str">
            <v>297</v>
          </cell>
          <cell r="G16">
            <v>2</v>
          </cell>
          <cell r="H16">
            <v>2</v>
          </cell>
          <cell r="L16">
            <v>45</v>
          </cell>
        </row>
        <row r="17">
          <cell r="E17" t="str">
            <v>BALASORE</v>
          </cell>
          <cell r="F17" t="str">
            <v>300</v>
          </cell>
          <cell r="G17">
            <v>4</v>
          </cell>
          <cell r="H17">
            <v>4</v>
          </cell>
          <cell r="L17">
            <v>48</v>
          </cell>
        </row>
        <row r="18">
          <cell r="E18" t="str">
            <v>SAMBALPUR</v>
          </cell>
          <cell r="F18" t="str">
            <v>608</v>
          </cell>
          <cell r="G18">
            <v>13</v>
          </cell>
          <cell r="K18">
            <v>13</v>
          </cell>
          <cell r="L18">
            <v>45</v>
          </cell>
        </row>
        <row r="19">
          <cell r="E19" t="str">
            <v>BARIPADA</v>
          </cell>
          <cell r="F19" t="str">
            <v>623</v>
          </cell>
          <cell r="G19">
            <v>19</v>
          </cell>
          <cell r="K19">
            <v>19</v>
          </cell>
          <cell r="L19">
            <v>45</v>
          </cell>
        </row>
        <row r="20">
          <cell r="E20" t="str">
            <v>SAMBALPUR</v>
          </cell>
          <cell r="F20" t="str">
            <v>633</v>
          </cell>
          <cell r="G20">
            <v>5</v>
          </cell>
          <cell r="J20">
            <v>5</v>
          </cell>
          <cell r="L20">
            <v>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">
          <cell r="C4" t="str">
            <v>ANGUL</v>
          </cell>
          <cell r="D4">
            <v>40</v>
          </cell>
          <cell r="E4">
            <v>40</v>
          </cell>
          <cell r="F4">
            <v>40</v>
          </cell>
          <cell r="G4">
            <v>40</v>
          </cell>
          <cell r="H4">
            <v>40</v>
          </cell>
          <cell r="I4">
            <v>65</v>
          </cell>
          <cell r="J4">
            <v>40</v>
          </cell>
          <cell r="K4">
            <v>5</v>
          </cell>
          <cell r="L4">
            <v>45</v>
          </cell>
          <cell r="M4">
            <v>45</v>
          </cell>
          <cell r="N4">
            <v>45</v>
          </cell>
          <cell r="O4">
            <v>45</v>
          </cell>
          <cell r="P4">
            <v>45</v>
          </cell>
          <cell r="Q4">
            <v>70</v>
          </cell>
        </row>
        <row r="5">
          <cell r="C5" t="str">
            <v>BARIPADA</v>
          </cell>
          <cell r="D5">
            <v>40</v>
          </cell>
          <cell r="E5">
            <v>40</v>
          </cell>
          <cell r="F5">
            <v>40</v>
          </cell>
          <cell r="G5">
            <v>40</v>
          </cell>
          <cell r="H5">
            <v>40</v>
          </cell>
          <cell r="I5">
            <v>65</v>
          </cell>
          <cell r="J5">
            <v>40</v>
          </cell>
          <cell r="K5">
            <v>5</v>
          </cell>
          <cell r="L5">
            <v>45</v>
          </cell>
          <cell r="M5">
            <v>45</v>
          </cell>
          <cell r="N5">
            <v>45</v>
          </cell>
          <cell r="O5">
            <v>45</v>
          </cell>
          <cell r="P5">
            <v>45</v>
          </cell>
          <cell r="Q5">
            <v>70</v>
          </cell>
        </row>
        <row r="6">
          <cell r="C6" t="str">
            <v>BARBIL</v>
          </cell>
          <cell r="D6">
            <v>50</v>
          </cell>
          <cell r="E6">
            <v>50</v>
          </cell>
          <cell r="F6">
            <v>50</v>
          </cell>
          <cell r="G6">
            <v>50</v>
          </cell>
          <cell r="H6">
            <v>50</v>
          </cell>
          <cell r="I6">
            <v>75</v>
          </cell>
          <cell r="J6">
            <v>40</v>
          </cell>
          <cell r="K6">
            <v>5</v>
          </cell>
          <cell r="L6">
            <v>55</v>
          </cell>
          <cell r="M6">
            <v>55</v>
          </cell>
          <cell r="N6">
            <v>55</v>
          </cell>
          <cell r="O6">
            <v>55</v>
          </cell>
          <cell r="P6">
            <v>55</v>
          </cell>
          <cell r="Q6">
            <v>80</v>
          </cell>
        </row>
        <row r="7">
          <cell r="C7" t="str">
            <v>BARGARH</v>
          </cell>
          <cell r="D7">
            <v>40</v>
          </cell>
          <cell r="E7">
            <v>40</v>
          </cell>
          <cell r="F7">
            <v>40</v>
          </cell>
          <cell r="G7">
            <v>40</v>
          </cell>
          <cell r="H7">
            <v>40</v>
          </cell>
          <cell r="I7">
            <v>65</v>
          </cell>
          <cell r="J7">
            <v>40</v>
          </cell>
          <cell r="K7">
            <v>5</v>
          </cell>
          <cell r="L7">
            <v>45</v>
          </cell>
          <cell r="M7">
            <v>45</v>
          </cell>
          <cell r="N7">
            <v>45</v>
          </cell>
          <cell r="O7">
            <v>45</v>
          </cell>
          <cell r="P7">
            <v>45</v>
          </cell>
          <cell r="Q7">
            <v>70</v>
          </cell>
        </row>
        <row r="8">
          <cell r="C8" t="str">
            <v>KHARIAR ROAD</v>
          </cell>
          <cell r="D8">
            <v>60</v>
          </cell>
          <cell r="E8">
            <v>60</v>
          </cell>
          <cell r="F8">
            <v>60</v>
          </cell>
          <cell r="G8">
            <v>60</v>
          </cell>
          <cell r="H8">
            <v>60</v>
          </cell>
          <cell r="I8">
            <v>85</v>
          </cell>
          <cell r="J8">
            <v>40</v>
          </cell>
          <cell r="K8">
            <v>5</v>
          </cell>
          <cell r="L8">
            <v>65</v>
          </cell>
          <cell r="M8">
            <v>65</v>
          </cell>
          <cell r="N8">
            <v>65</v>
          </cell>
          <cell r="O8">
            <v>65</v>
          </cell>
          <cell r="P8">
            <v>65</v>
          </cell>
          <cell r="Q8">
            <v>90</v>
          </cell>
        </row>
        <row r="9">
          <cell r="C9" t="str">
            <v>JEYPORE</v>
          </cell>
          <cell r="D9">
            <v>60</v>
          </cell>
          <cell r="E9">
            <v>60</v>
          </cell>
          <cell r="F9">
            <v>60</v>
          </cell>
          <cell r="G9">
            <v>60</v>
          </cell>
          <cell r="H9">
            <v>60</v>
          </cell>
          <cell r="I9">
            <v>85</v>
          </cell>
          <cell r="J9">
            <v>40</v>
          </cell>
          <cell r="K9">
            <v>5</v>
          </cell>
          <cell r="L9">
            <v>65</v>
          </cell>
          <cell r="M9">
            <v>65</v>
          </cell>
          <cell r="N9">
            <v>65</v>
          </cell>
          <cell r="O9">
            <v>65</v>
          </cell>
          <cell r="P9">
            <v>65</v>
          </cell>
          <cell r="Q9">
            <v>90</v>
          </cell>
        </row>
        <row r="10">
          <cell r="C10" t="str">
            <v>JHARSUGUDA</v>
          </cell>
          <cell r="D10">
            <v>40</v>
          </cell>
          <cell r="E10">
            <v>40</v>
          </cell>
          <cell r="F10">
            <v>40</v>
          </cell>
          <cell r="G10">
            <v>40</v>
          </cell>
          <cell r="H10">
            <v>40</v>
          </cell>
          <cell r="I10">
            <v>65</v>
          </cell>
          <cell r="J10">
            <v>40</v>
          </cell>
          <cell r="K10">
            <v>5</v>
          </cell>
          <cell r="L10">
            <v>45</v>
          </cell>
          <cell r="M10">
            <v>45</v>
          </cell>
          <cell r="N10">
            <v>45</v>
          </cell>
          <cell r="O10">
            <v>45</v>
          </cell>
          <cell r="P10">
            <v>45</v>
          </cell>
          <cell r="Q10">
            <v>70</v>
          </cell>
        </row>
        <row r="11">
          <cell r="C11" t="str">
            <v>KANTABANJI</v>
          </cell>
          <cell r="D11">
            <v>50</v>
          </cell>
          <cell r="E11">
            <v>50</v>
          </cell>
          <cell r="F11">
            <v>50</v>
          </cell>
          <cell r="G11">
            <v>50</v>
          </cell>
          <cell r="H11">
            <v>50</v>
          </cell>
          <cell r="I11">
            <v>75</v>
          </cell>
          <cell r="J11">
            <v>40</v>
          </cell>
          <cell r="K11">
            <v>5</v>
          </cell>
          <cell r="L11">
            <v>55</v>
          </cell>
          <cell r="M11">
            <v>55</v>
          </cell>
          <cell r="N11">
            <v>55</v>
          </cell>
          <cell r="O11">
            <v>55</v>
          </cell>
          <cell r="P11">
            <v>55</v>
          </cell>
          <cell r="Q11">
            <v>80</v>
          </cell>
        </row>
        <row r="12">
          <cell r="C12" t="str">
            <v>ROURKELA</v>
          </cell>
          <cell r="D12">
            <v>40</v>
          </cell>
          <cell r="E12">
            <v>40</v>
          </cell>
          <cell r="F12">
            <v>40</v>
          </cell>
          <cell r="G12">
            <v>40</v>
          </cell>
          <cell r="H12">
            <v>40</v>
          </cell>
          <cell r="I12">
            <v>65</v>
          </cell>
          <cell r="J12">
            <v>40</v>
          </cell>
          <cell r="K12">
            <v>5</v>
          </cell>
          <cell r="L12">
            <v>45</v>
          </cell>
          <cell r="M12">
            <v>45</v>
          </cell>
          <cell r="N12">
            <v>45</v>
          </cell>
          <cell r="O12">
            <v>45</v>
          </cell>
          <cell r="P12">
            <v>45</v>
          </cell>
          <cell r="Q12">
            <v>70</v>
          </cell>
        </row>
        <row r="13">
          <cell r="C13" t="str">
            <v>RAYGADA</v>
          </cell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85</v>
          </cell>
          <cell r="J13">
            <v>40</v>
          </cell>
          <cell r="K13">
            <v>5</v>
          </cell>
          <cell r="L13">
            <v>65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90</v>
          </cell>
        </row>
        <row r="14">
          <cell r="C14" t="str">
            <v>SUNDERGARH</v>
          </cell>
          <cell r="D14">
            <v>50</v>
          </cell>
          <cell r="E14">
            <v>50</v>
          </cell>
          <cell r="F14">
            <v>50</v>
          </cell>
          <cell r="G14">
            <v>50</v>
          </cell>
          <cell r="H14">
            <v>50</v>
          </cell>
          <cell r="I14">
            <v>75</v>
          </cell>
          <cell r="J14">
            <v>40</v>
          </cell>
          <cell r="K14">
            <v>5</v>
          </cell>
          <cell r="L14">
            <v>55</v>
          </cell>
          <cell r="M14">
            <v>55</v>
          </cell>
          <cell r="N14">
            <v>55</v>
          </cell>
          <cell r="O14">
            <v>55</v>
          </cell>
          <cell r="P14">
            <v>55</v>
          </cell>
          <cell r="Q14">
            <v>80</v>
          </cell>
        </row>
        <row r="15">
          <cell r="C15" t="str">
            <v>SAMBALPUR</v>
          </cell>
          <cell r="D15">
            <v>40</v>
          </cell>
          <cell r="E15">
            <v>40</v>
          </cell>
          <cell r="F15">
            <v>40</v>
          </cell>
          <cell r="G15">
            <v>40</v>
          </cell>
          <cell r="H15">
            <v>40</v>
          </cell>
          <cell r="I15">
            <v>65</v>
          </cell>
          <cell r="J15">
            <v>40</v>
          </cell>
          <cell r="K15">
            <v>5</v>
          </cell>
          <cell r="L15">
            <v>45</v>
          </cell>
          <cell r="M15">
            <v>45</v>
          </cell>
          <cell r="N15">
            <v>45</v>
          </cell>
          <cell r="O15">
            <v>45</v>
          </cell>
          <cell r="P15">
            <v>45</v>
          </cell>
          <cell r="Q15">
            <v>70</v>
          </cell>
        </row>
        <row r="16">
          <cell r="C16" t="str">
            <v>BALASORE</v>
          </cell>
          <cell r="L16">
            <v>48</v>
          </cell>
          <cell r="M16">
            <v>48</v>
          </cell>
          <cell r="N16">
            <v>48</v>
          </cell>
          <cell r="O16">
            <v>48</v>
          </cell>
          <cell r="P16">
            <v>48</v>
          </cell>
          <cell r="Q16">
            <v>73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>
        <row r="7">
          <cell r="C7" t="str">
            <v>ANGUL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workbookViewId="0">
      <selection activeCell="S2" sqref="S2"/>
    </sheetView>
  </sheetViews>
  <sheetFormatPr defaultRowHeight="15"/>
  <cols>
    <col min="1" max="1" width="4.42578125" style="1" customWidth="1"/>
    <col min="2" max="2" width="10" style="1" customWidth="1"/>
    <col min="3" max="3" width="12.5703125" style="1" bestFit="1" customWidth="1"/>
    <col min="4" max="4" width="6.5703125" style="1" customWidth="1"/>
    <col min="5" max="5" width="9.28515625" style="1" customWidth="1"/>
    <col min="6" max="6" width="14.140625" style="1" customWidth="1"/>
    <col min="7" max="7" width="6.140625" style="1" customWidth="1"/>
    <col min="8" max="8" width="9" style="1" bestFit="1" customWidth="1"/>
    <col min="9" max="9" width="6.140625" style="1" bestFit="1" customWidth="1"/>
    <col min="10" max="10" width="6.7109375" style="1" customWidth="1"/>
    <col min="11" max="11" width="8.7109375" style="1" customWidth="1"/>
    <col min="12" max="12" width="9" style="1" bestFit="1" customWidth="1"/>
    <col min="13" max="13" width="7.85546875" style="1" customWidth="1"/>
    <col min="14" max="14" width="9.28515625" style="1" customWidth="1"/>
    <col min="15" max="15" width="8.42578125" style="1" customWidth="1"/>
    <col min="16" max="16" width="7.140625" style="1" customWidth="1"/>
    <col min="17" max="17" width="10.140625" style="1" customWidth="1"/>
    <col min="18" max="16384" width="9.140625" style="1"/>
  </cols>
  <sheetData>
    <row r="1" spans="1:17" ht="90" customHeight="1">
      <c r="A1" s="15"/>
      <c r="B1" s="16"/>
      <c r="C1" s="16"/>
      <c r="D1" s="16"/>
      <c r="E1" s="16"/>
      <c r="F1" s="16"/>
      <c r="G1" s="16"/>
      <c r="H1" s="17"/>
      <c r="I1" s="29" t="s">
        <v>0</v>
      </c>
      <c r="J1" s="27"/>
      <c r="K1" s="27"/>
      <c r="L1" s="27"/>
      <c r="M1" s="27"/>
      <c r="N1" s="27"/>
      <c r="O1" s="27"/>
      <c r="P1" s="27"/>
      <c r="Q1" s="27"/>
    </row>
    <row r="2" spans="1:17" ht="90" customHeight="1">
      <c r="A2" s="18" t="s">
        <v>59</v>
      </c>
      <c r="B2" s="19"/>
      <c r="C2" s="19"/>
      <c r="D2" s="19"/>
      <c r="E2" s="19"/>
      <c r="F2" s="19"/>
      <c r="G2" s="19"/>
      <c r="H2" s="20"/>
      <c r="I2" s="30" t="s">
        <v>58</v>
      </c>
      <c r="J2" s="31"/>
      <c r="K2" s="31"/>
      <c r="L2" s="31"/>
      <c r="M2" s="31"/>
      <c r="N2" s="31"/>
      <c r="O2" s="31"/>
      <c r="P2" s="31"/>
      <c r="Q2" s="32"/>
    </row>
    <row r="3" spans="1:17" s="10" customFormat="1" ht="39.75" customHeight="1">
      <c r="A3" s="7" t="s">
        <v>1</v>
      </c>
      <c r="B3" s="7" t="s">
        <v>2</v>
      </c>
      <c r="C3" s="7" t="s">
        <v>4</v>
      </c>
      <c r="D3" s="7" t="s">
        <v>46</v>
      </c>
      <c r="E3" s="7" t="s">
        <v>61</v>
      </c>
      <c r="F3" s="7" t="s">
        <v>62</v>
      </c>
      <c r="G3" s="7" t="s">
        <v>3</v>
      </c>
      <c r="H3" s="8" t="s">
        <v>11</v>
      </c>
      <c r="I3" s="8" t="s">
        <v>7</v>
      </c>
      <c r="J3" s="8" t="s">
        <v>16</v>
      </c>
      <c r="K3" s="8" t="s">
        <v>19</v>
      </c>
      <c r="L3" s="8" t="s">
        <v>31</v>
      </c>
      <c r="M3" s="8" t="s">
        <v>32</v>
      </c>
      <c r="N3" s="8" t="s">
        <v>33</v>
      </c>
      <c r="O3" s="8" t="s">
        <v>34</v>
      </c>
      <c r="P3" s="9" t="s">
        <v>35</v>
      </c>
      <c r="Q3" s="9" t="s">
        <v>36</v>
      </c>
    </row>
    <row r="4" spans="1:17" ht="20.100000000000001" customHeight="1">
      <c r="A4" s="6">
        <v>1</v>
      </c>
      <c r="B4" s="27" t="s">
        <v>5</v>
      </c>
      <c r="C4" s="27" t="s">
        <v>47</v>
      </c>
      <c r="D4" s="27" t="s">
        <v>6</v>
      </c>
      <c r="E4" s="27" t="s">
        <v>37</v>
      </c>
      <c r="F4" s="2" t="s">
        <v>38</v>
      </c>
      <c r="G4" s="2">
        <v>17</v>
      </c>
      <c r="H4" s="2"/>
      <c r="I4" s="2">
        <v>17</v>
      </c>
      <c r="J4" s="2"/>
      <c r="K4" s="2"/>
      <c r="L4" s="3">
        <f>VLOOKUP(F4,[1]Sheet1!$E$10:$L$20,8,FALSE)</f>
        <v>45</v>
      </c>
      <c r="M4" s="3">
        <f>VLOOKUP(F4,'[2]AMAR ENTERPRISES'!$C$4:$M$16,11,FALSE)</f>
        <v>45</v>
      </c>
      <c r="N4" s="3">
        <f>VLOOKUP(F4,'[2]AMAR ENTERPRISES'!$C$4:$P$16,14,FALSE)</f>
        <v>45</v>
      </c>
      <c r="O4" s="28">
        <f>VLOOKUP(F4,'[2]AMAR ENTERPRISES'!$C$4:$Q$16,15,FALSE)</f>
        <v>70</v>
      </c>
      <c r="P4" s="28">
        <v>40</v>
      </c>
      <c r="Q4" s="28">
        <f>H4*L4+I4*M4+J4*N4+L4*O4</f>
        <v>3915</v>
      </c>
    </row>
    <row r="5" spans="1:17" ht="20.100000000000001" customHeight="1">
      <c r="A5" s="6">
        <v>2</v>
      </c>
      <c r="B5" s="27" t="s">
        <v>8</v>
      </c>
      <c r="C5" s="27" t="s">
        <v>48</v>
      </c>
      <c r="D5" s="27" t="s">
        <v>9</v>
      </c>
      <c r="E5" s="27" t="s">
        <v>37</v>
      </c>
      <c r="F5" s="2" t="s">
        <v>38</v>
      </c>
      <c r="G5" s="2">
        <v>25</v>
      </c>
      <c r="H5" s="2"/>
      <c r="I5" s="2">
        <v>25</v>
      </c>
      <c r="J5" s="2"/>
      <c r="K5" s="2"/>
      <c r="L5" s="3">
        <f>VLOOKUP(F5,[1]Sheet1!$E$10:$L$20,8,FALSE)</f>
        <v>45</v>
      </c>
      <c r="M5" s="3">
        <f>VLOOKUP(F5,'[2]AMAR ENTERPRISES'!$C$4:$M$16,11,FALSE)</f>
        <v>45</v>
      </c>
      <c r="N5" s="3">
        <f>VLOOKUP(F5,'[2]AMAR ENTERPRISES'!$C$4:$P$16,14,FALSE)</f>
        <v>45</v>
      </c>
      <c r="O5" s="3">
        <f>VLOOKUP(F5,'[2]AMAR ENTERPRISES'!$C$4:$Q$16,15,FALSE)</f>
        <v>70</v>
      </c>
      <c r="P5" s="3">
        <v>40</v>
      </c>
      <c r="Q5" s="3">
        <f t="shared" ref="Q5:Q14" si="0">H5*L5+I5*M5+J5*N5+L5*O5</f>
        <v>4275</v>
      </c>
    </row>
    <row r="6" spans="1:17" ht="20.100000000000001" customHeight="1">
      <c r="A6" s="6">
        <v>3</v>
      </c>
      <c r="B6" s="27" t="s">
        <v>10</v>
      </c>
      <c r="C6" s="27" t="s">
        <v>49</v>
      </c>
      <c r="D6" s="27" t="s">
        <v>9</v>
      </c>
      <c r="E6" s="27" t="s">
        <v>37</v>
      </c>
      <c r="F6" s="2" t="s">
        <v>39</v>
      </c>
      <c r="G6" s="2">
        <v>2</v>
      </c>
      <c r="H6" s="2">
        <v>2</v>
      </c>
      <c r="I6" s="2"/>
      <c r="J6" s="2"/>
      <c r="K6" s="2"/>
      <c r="L6" s="3">
        <f>VLOOKUP(F6,[1]Sheet1!$E$10:$L$20,8,FALSE)</f>
        <v>45</v>
      </c>
      <c r="M6" s="3">
        <f>VLOOKUP(F6,'[2]AMAR ENTERPRISES'!$C$4:$M$16,11,FALSE)</f>
        <v>45</v>
      </c>
      <c r="N6" s="3">
        <f>VLOOKUP(F6,'[2]AMAR ENTERPRISES'!$C$4:$P$16,14,FALSE)</f>
        <v>45</v>
      </c>
      <c r="O6" s="3">
        <f>VLOOKUP(F6,'[2]AMAR ENTERPRISES'!$C$4:$Q$16,15,FALSE)</f>
        <v>70</v>
      </c>
      <c r="P6" s="3">
        <v>40</v>
      </c>
      <c r="Q6" s="3">
        <f t="shared" si="0"/>
        <v>3240</v>
      </c>
    </row>
    <row r="7" spans="1:17" ht="20.100000000000001" customHeight="1">
      <c r="A7" s="6">
        <v>4</v>
      </c>
      <c r="B7" s="27" t="s">
        <v>10</v>
      </c>
      <c r="C7" s="27" t="s">
        <v>50</v>
      </c>
      <c r="D7" s="27" t="s">
        <v>12</v>
      </c>
      <c r="E7" s="27" t="s">
        <v>37</v>
      </c>
      <c r="F7" s="2" t="s">
        <v>40</v>
      </c>
      <c r="G7" s="2">
        <v>9</v>
      </c>
      <c r="H7" s="2">
        <v>9</v>
      </c>
      <c r="I7" s="2"/>
      <c r="J7" s="2"/>
      <c r="K7" s="2"/>
      <c r="L7" s="3">
        <f>VLOOKUP(F7,[1]Sheet1!$E$10:$L$20,8,FALSE)</f>
        <v>48</v>
      </c>
      <c r="M7" s="3">
        <f>VLOOKUP(F7,'[2]AMAR ENTERPRISES'!$C$4:$M$16,11,FALSE)</f>
        <v>48</v>
      </c>
      <c r="N7" s="3">
        <f>VLOOKUP(F7,'[2]AMAR ENTERPRISES'!$C$4:$P$16,14,FALSE)</f>
        <v>48</v>
      </c>
      <c r="O7" s="3">
        <f>VLOOKUP(F7,'[2]AMAR ENTERPRISES'!$C$4:$Q$16,15,FALSE)</f>
        <v>73</v>
      </c>
      <c r="P7" s="3">
        <v>40</v>
      </c>
      <c r="Q7" s="3">
        <f t="shared" si="0"/>
        <v>3936</v>
      </c>
    </row>
    <row r="8" spans="1:17" ht="20.100000000000001" customHeight="1">
      <c r="A8" s="6">
        <v>5</v>
      </c>
      <c r="B8" s="2" t="s">
        <v>10</v>
      </c>
      <c r="C8" s="2" t="s">
        <v>51</v>
      </c>
      <c r="D8" s="2" t="s">
        <v>13</v>
      </c>
      <c r="E8" s="2" t="s">
        <v>37</v>
      </c>
      <c r="F8" s="4" t="s">
        <v>45</v>
      </c>
      <c r="G8" s="2">
        <v>5</v>
      </c>
      <c r="H8" s="2">
        <v>2</v>
      </c>
      <c r="I8" s="2"/>
      <c r="J8" s="2">
        <v>3</v>
      </c>
      <c r="K8" s="2"/>
      <c r="L8" s="3">
        <v>65</v>
      </c>
      <c r="M8" s="3">
        <f>VLOOKUP(F8,'[2]AMAR ENTERPRISES'!$C$4:$M$16,11,FALSE)</f>
        <v>65</v>
      </c>
      <c r="N8" s="3">
        <f>VLOOKUP(F8,'[2]AMAR ENTERPRISES'!$C$4:$P$16,14,FALSE)</f>
        <v>65</v>
      </c>
      <c r="O8" s="3">
        <f>VLOOKUP(F8,'[2]AMAR ENTERPRISES'!$C$4:$Q$16,15,FALSE)</f>
        <v>90</v>
      </c>
      <c r="P8" s="3">
        <v>40</v>
      </c>
      <c r="Q8" s="3">
        <f t="shared" si="0"/>
        <v>6175</v>
      </c>
    </row>
    <row r="9" spans="1:17" ht="20.100000000000001" customHeight="1">
      <c r="A9" s="6">
        <v>6</v>
      </c>
      <c r="B9" s="2" t="s">
        <v>14</v>
      </c>
      <c r="C9" s="2" t="s">
        <v>52</v>
      </c>
      <c r="D9" s="2" t="s">
        <v>15</v>
      </c>
      <c r="E9" s="2" t="s">
        <v>37</v>
      </c>
      <c r="F9" s="2" t="s">
        <v>41</v>
      </c>
      <c r="G9" s="2">
        <v>7</v>
      </c>
      <c r="H9" s="2">
        <v>4</v>
      </c>
      <c r="I9" s="2"/>
      <c r="J9" s="2">
        <v>3</v>
      </c>
      <c r="K9" s="2"/>
      <c r="L9" s="3">
        <f>VLOOKUP(F9,[1]Sheet1!$E$10:$L$20,8,FALSE)</f>
        <v>55</v>
      </c>
      <c r="M9" s="3">
        <f>VLOOKUP(F9,'[2]AMAR ENTERPRISES'!$C$4:$M$16,11,FALSE)</f>
        <v>55</v>
      </c>
      <c r="N9" s="3">
        <f>VLOOKUP(F9,'[2]AMAR ENTERPRISES'!$C$4:$P$16,14,FALSE)</f>
        <v>55</v>
      </c>
      <c r="O9" s="3">
        <f>VLOOKUP(F9,'[2]AMAR ENTERPRISES'!$C$4:$Q$16,15,FALSE)</f>
        <v>80</v>
      </c>
      <c r="P9" s="3">
        <v>40</v>
      </c>
      <c r="Q9" s="3">
        <f t="shared" si="0"/>
        <v>4785</v>
      </c>
    </row>
    <row r="10" spans="1:17" ht="20.100000000000001" customHeight="1">
      <c r="A10" s="6">
        <v>7</v>
      </c>
      <c r="B10" s="2" t="s">
        <v>17</v>
      </c>
      <c r="C10" s="2" t="s">
        <v>53</v>
      </c>
      <c r="D10" s="2" t="s">
        <v>18</v>
      </c>
      <c r="E10" s="2" t="s">
        <v>37</v>
      </c>
      <c r="F10" s="2" t="s">
        <v>39</v>
      </c>
      <c r="G10" s="2">
        <v>7</v>
      </c>
      <c r="H10" s="2">
        <v>4</v>
      </c>
      <c r="I10" s="2"/>
      <c r="J10" s="2"/>
      <c r="K10" s="2">
        <v>3</v>
      </c>
      <c r="L10" s="3">
        <f>VLOOKUP(F10,[1]Sheet1!$E$10:$L$20,8,FALSE)</f>
        <v>45</v>
      </c>
      <c r="M10" s="3">
        <f>VLOOKUP(F10,'[2]AMAR ENTERPRISES'!$C$4:$M$16,11,FALSE)</f>
        <v>45</v>
      </c>
      <c r="N10" s="3">
        <f>VLOOKUP(F10,'[2]AMAR ENTERPRISES'!$C$4:$P$16,14,FALSE)</f>
        <v>45</v>
      </c>
      <c r="O10" s="3">
        <f>VLOOKUP(F10,'[2]AMAR ENTERPRISES'!$C$4:$Q$16,15,FALSE)</f>
        <v>70</v>
      </c>
      <c r="P10" s="3">
        <v>40</v>
      </c>
      <c r="Q10" s="3">
        <f t="shared" si="0"/>
        <v>3330</v>
      </c>
    </row>
    <row r="11" spans="1:17" ht="20.100000000000001" customHeight="1">
      <c r="A11" s="6">
        <v>8</v>
      </c>
      <c r="B11" s="27" t="s">
        <v>20</v>
      </c>
      <c r="C11" s="27" t="s">
        <v>54</v>
      </c>
      <c r="D11" s="27" t="s">
        <v>21</v>
      </c>
      <c r="E11" s="27" t="s">
        <v>37</v>
      </c>
      <c r="F11" s="2" t="s">
        <v>42</v>
      </c>
      <c r="G11" s="2">
        <v>13</v>
      </c>
      <c r="H11" s="2"/>
      <c r="I11" s="2"/>
      <c r="J11" s="2"/>
      <c r="K11" s="2">
        <v>13</v>
      </c>
      <c r="L11" s="3">
        <v>65</v>
      </c>
      <c r="M11" s="3">
        <f>VLOOKUP(F11,'[2]AMAR ENTERPRISES'!$C$4:$M$16,11,FALSE)</f>
        <v>65</v>
      </c>
      <c r="N11" s="3">
        <f>VLOOKUP(F11,'[2]AMAR ENTERPRISES'!$C$4:$P$16,14,FALSE)</f>
        <v>65</v>
      </c>
      <c r="O11" s="3">
        <f>VLOOKUP(F11,'[2]AMAR ENTERPRISES'!$C$4:$Q$16,15,FALSE)</f>
        <v>90</v>
      </c>
      <c r="P11" s="3">
        <v>40</v>
      </c>
      <c r="Q11" s="3">
        <f t="shared" si="0"/>
        <v>5850</v>
      </c>
    </row>
    <row r="12" spans="1:17" ht="20.100000000000001" customHeight="1">
      <c r="A12" s="6">
        <v>9</v>
      </c>
      <c r="B12" s="27" t="s">
        <v>22</v>
      </c>
      <c r="C12" s="27" t="s">
        <v>55</v>
      </c>
      <c r="D12" s="27" t="s">
        <v>23</v>
      </c>
      <c r="E12" s="27" t="s">
        <v>37</v>
      </c>
      <c r="F12" s="2" t="s">
        <v>43</v>
      </c>
      <c r="G12" s="2">
        <v>13</v>
      </c>
      <c r="H12" s="2"/>
      <c r="I12" s="2"/>
      <c r="J12" s="2"/>
      <c r="K12" s="2">
        <v>13</v>
      </c>
      <c r="L12" s="3">
        <f>VLOOKUP(F12,[1]Sheet1!$E$10:$L$20,8,FALSE)</f>
        <v>45</v>
      </c>
      <c r="M12" s="3">
        <f>VLOOKUP(F12,'[2]AMAR ENTERPRISES'!$C$4:$M$16,11,FALSE)</f>
        <v>45</v>
      </c>
      <c r="N12" s="3">
        <f>VLOOKUP(F12,'[2]AMAR ENTERPRISES'!$C$4:$P$16,14,FALSE)</f>
        <v>45</v>
      </c>
      <c r="O12" s="3">
        <f>VLOOKUP(F12,'[2]AMAR ENTERPRISES'!$C$4:$Q$16,15,FALSE)</f>
        <v>70</v>
      </c>
      <c r="P12" s="3">
        <v>40</v>
      </c>
      <c r="Q12" s="3">
        <f t="shared" si="0"/>
        <v>3150</v>
      </c>
    </row>
    <row r="13" spans="1:17" ht="20.100000000000001" customHeight="1">
      <c r="A13" s="6">
        <v>10</v>
      </c>
      <c r="B13" s="2" t="s">
        <v>24</v>
      </c>
      <c r="C13" s="2" t="s">
        <v>56</v>
      </c>
      <c r="D13" s="2" t="s">
        <v>25</v>
      </c>
      <c r="E13" s="2" t="s">
        <v>37</v>
      </c>
      <c r="F13" s="2" t="s">
        <v>44</v>
      </c>
      <c r="G13" s="2">
        <v>3</v>
      </c>
      <c r="H13" s="2"/>
      <c r="I13" s="2"/>
      <c r="J13" s="2">
        <v>3</v>
      </c>
      <c r="K13" s="2">
        <v>13</v>
      </c>
      <c r="L13" s="3">
        <f>VLOOKUP(F13,[1]Sheet1!$E$10:$L$20,8,FALSE)</f>
        <v>45</v>
      </c>
      <c r="M13" s="3">
        <f>VLOOKUP(F13,'[2]AMAR ENTERPRISES'!$C$4:$M$16,11,FALSE)</f>
        <v>45</v>
      </c>
      <c r="N13" s="3">
        <f>VLOOKUP(F13,'[2]AMAR ENTERPRISES'!$C$4:$P$16,14,FALSE)</f>
        <v>45</v>
      </c>
      <c r="O13" s="3">
        <f>VLOOKUP(F13,'[2]AMAR ENTERPRISES'!$C$4:$Q$16,15,FALSE)</f>
        <v>70</v>
      </c>
      <c r="P13" s="3">
        <v>40</v>
      </c>
      <c r="Q13" s="3">
        <f t="shared" si="0"/>
        <v>3285</v>
      </c>
    </row>
    <row r="14" spans="1:17" ht="20.100000000000001" customHeight="1">
      <c r="A14" s="6">
        <v>11</v>
      </c>
      <c r="B14" s="2" t="s">
        <v>26</v>
      </c>
      <c r="C14" s="2" t="s">
        <v>57</v>
      </c>
      <c r="D14" s="2" t="s">
        <v>27</v>
      </c>
      <c r="E14" s="2" t="s">
        <v>37</v>
      </c>
      <c r="F14" s="2" t="s">
        <v>40</v>
      </c>
      <c r="G14" s="2">
        <v>28</v>
      </c>
      <c r="H14" s="2">
        <v>1</v>
      </c>
      <c r="I14" s="2"/>
      <c r="J14" s="2">
        <v>1</v>
      </c>
      <c r="K14" s="2">
        <v>26</v>
      </c>
      <c r="L14" s="3">
        <f>VLOOKUP(F14,[1]Sheet1!$E$10:$L$20,8,FALSE)</f>
        <v>48</v>
      </c>
      <c r="M14" s="3">
        <f>VLOOKUP(F14,'[2]AMAR ENTERPRISES'!$C$4:$M$16,11,FALSE)</f>
        <v>48</v>
      </c>
      <c r="N14" s="3">
        <f>VLOOKUP(F14,'[2]AMAR ENTERPRISES'!$C$4:$P$16,14,FALSE)</f>
        <v>48</v>
      </c>
      <c r="O14" s="3">
        <f>VLOOKUP(F14,'[2]AMAR ENTERPRISES'!$C$4:$Q$16,15,FALSE)</f>
        <v>73</v>
      </c>
      <c r="P14" s="3">
        <v>40</v>
      </c>
      <c r="Q14" s="3">
        <f t="shared" si="0"/>
        <v>3600</v>
      </c>
    </row>
    <row r="15" spans="1:17" ht="15.75" customHeight="1">
      <c r="A15" s="21" t="s">
        <v>60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/>
      <c r="Q15" s="5">
        <f>SUM(Q4:Q14)</f>
        <v>45541</v>
      </c>
    </row>
    <row r="16" spans="1:17" ht="15" customHeight="1">
      <c r="A16" s="12" t="s">
        <v>28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/>
      <c r="Q16" s="11"/>
    </row>
    <row r="17" spans="1:17" ht="15" customHeight="1">
      <c r="A17" s="12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1"/>
    </row>
    <row r="18" spans="1:17" ht="30" customHeight="1">
      <c r="A18" s="24" t="s">
        <v>30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</row>
  </sheetData>
  <mergeCells count="35">
    <mergeCell ref="I1:Q1"/>
    <mergeCell ref="I2:Q2"/>
    <mergeCell ref="E6"/>
    <mergeCell ref="P4"/>
    <mergeCell ref="Q4"/>
    <mergeCell ref="B5"/>
    <mergeCell ref="C5"/>
    <mergeCell ref="D5"/>
    <mergeCell ref="E5"/>
    <mergeCell ref="B4"/>
    <mergeCell ref="C4"/>
    <mergeCell ref="D4"/>
    <mergeCell ref="E4"/>
    <mergeCell ref="O4"/>
    <mergeCell ref="A18:Q18"/>
    <mergeCell ref="B12"/>
    <mergeCell ref="C12"/>
    <mergeCell ref="D12"/>
    <mergeCell ref="E12"/>
    <mergeCell ref="A17:P17"/>
    <mergeCell ref="A16:P16"/>
    <mergeCell ref="A1:H1"/>
    <mergeCell ref="A2:H2"/>
    <mergeCell ref="A15:P15"/>
    <mergeCell ref="B11"/>
    <mergeCell ref="C11"/>
    <mergeCell ref="D11"/>
    <mergeCell ref="E11"/>
    <mergeCell ref="B7"/>
    <mergeCell ref="C7"/>
    <mergeCell ref="D7"/>
    <mergeCell ref="E7"/>
    <mergeCell ref="B6"/>
    <mergeCell ref="C6"/>
    <mergeCell ref="D6"/>
  </mergeCells>
  <pageMargins left="0.11811023622047245" right="0.11811023622047245" top="0.35433070866141736" bottom="0.35433070866141736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2022-05-16T11:30:34Z</cp:lastPrinted>
  <dcterms:created xsi:type="dcterms:W3CDTF">2022-05-16T11:35:43Z</dcterms:created>
  <dcterms:modified xsi:type="dcterms:W3CDTF">2022-05-16T11:35:57Z</dcterms:modified>
</cp:coreProperties>
</file>