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4"/>
  <c r="I5"/>
  <c r="I6"/>
  <c r="I7"/>
  <c r="I4"/>
  <c r="H5"/>
  <c r="H6"/>
  <c r="H7"/>
  <c r="L7" s="1"/>
  <c r="H4"/>
  <c r="L4" s="1"/>
  <c r="L8" l="1"/>
  <c r="L6"/>
  <c r="L5"/>
</calcChain>
</file>

<file path=xl/sharedStrings.xml><?xml version="1.0" encoding="utf-8"?>
<sst xmlns="http://schemas.openxmlformats.org/spreadsheetml/2006/main" count="38" uniqueCount="35">
  <si>
    <t>02/5/2025</t>
  </si>
  <si>
    <t>0099</t>
  </si>
  <si>
    <t>10/5/2025</t>
  </si>
  <si>
    <t>109</t>
  </si>
  <si>
    <t>14/5/2025</t>
  </si>
  <si>
    <t>112</t>
  </si>
  <si>
    <t>17/5/2025</t>
  </si>
  <si>
    <t>113</t>
  </si>
  <si>
    <t>SL</t>
  </si>
  <si>
    <t>DATE</t>
  </si>
  <si>
    <t>LR NO</t>
  </si>
  <si>
    <t>INV NO</t>
  </si>
  <si>
    <t>CASE</t>
  </si>
  <si>
    <t>TO</t>
  </si>
  <si>
    <t>FROM</t>
  </si>
  <si>
    <t>MA/01109</t>
  </si>
  <si>
    <t>MA/01396</t>
  </si>
  <si>
    <t>MA/01523</t>
  </si>
  <si>
    <t>MA/01632</t>
  </si>
  <si>
    <t>BALASORE</t>
  </si>
  <si>
    <t>GUDIA KATENI</t>
  </si>
  <si>
    <t>CHANDANESWAR</t>
  </si>
  <si>
    <t>JALESWAR</t>
  </si>
  <si>
    <t>CTC</t>
  </si>
  <si>
    <t>RATE</t>
  </si>
  <si>
    <t>HLM</t>
  </si>
  <si>
    <t>DD.CH.</t>
  </si>
  <si>
    <t>LR.CH.</t>
  </si>
  <si>
    <t>AMOUNT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</si>
  <si>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</si>
  <si>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</si>
  <si>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</si>
  <si>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RUPEES SIX THOUSAND FIVE HUNDRED EIGHT ONLY)</t>
  </si>
  <si>
    <t xml:space="preserve">Bill Date : 31/05/2025
Bill NO : 7514
Total Amount : 6508.00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</si>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</sst>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7</xdr:col>
      <xdr:colOff>285750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66675"/>
          <a:ext cx="4152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29</v>
      </c>
      <c r="J1" s="10"/>
      <c r="K1" s="10"/>
      <c r="L1" s="10"/>
    </row>
    <row r="2" spans="1:12" s="6" customFormat="1" ht="90" customHeight="1">
      <c r="A2" s="15" t="s">
        <v>30</v>
      </c>
      <c r="B2" s="16"/>
      <c r="C2" s="16"/>
      <c r="D2" s="16"/>
      <c r="E2" s="16"/>
      <c r="F2" s="16"/>
      <c r="G2" s="16"/>
      <c r="H2" s="17"/>
      <c r="I2" s="14" t="s">
        <v>33</v>
      </c>
      <c r="J2" s="10"/>
      <c r="K2" s="10"/>
      <c r="L2" s="10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14</v>
      </c>
      <c r="F3" s="3" t="s">
        <v>13</v>
      </c>
      <c r="G3" s="3" t="s">
        <v>12</v>
      </c>
      <c r="H3" s="4" t="s">
        <v>24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2" t="s">
        <v>23</v>
      </c>
      <c r="F4" s="2" t="s">
        <v>19</v>
      </c>
      <c r="G4" s="2">
        <v>12</v>
      </c>
      <c r="H4" s="5">
        <f>VLOOKUP(F4,'[1]ANIK INDUSTRI'!$C$4:$D$92,2,FALSE)</f>
        <v>50</v>
      </c>
      <c r="I4" s="5">
        <f>G4*2</f>
        <v>24</v>
      </c>
      <c r="J4" s="5">
        <f>VLOOKUP(F4,'[1]ANIK INDUSTRI'!$C$4:$E$92,3,FALSE)*G4</f>
        <v>120</v>
      </c>
      <c r="K4" s="5">
        <v>50</v>
      </c>
      <c r="L4" s="5">
        <f>G4*H4+I4+J4+K4</f>
        <v>794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2" t="s">
        <v>23</v>
      </c>
      <c r="F5" s="2" t="s">
        <v>20</v>
      </c>
      <c r="G5" s="2">
        <v>10</v>
      </c>
      <c r="H5" s="5">
        <f>VLOOKUP(F5,'[1]ANIK INDUSTRI'!$C$4:$D$92,2,FALSE)</f>
        <v>50</v>
      </c>
      <c r="I5" s="5">
        <f t="shared" ref="I5:I7" si="0">G5*2</f>
        <v>20</v>
      </c>
      <c r="J5" s="5">
        <f>VLOOKUP(F5,'[1]ANIK INDUSTRI'!$C$4:$E$92,3,FALSE)*G5</f>
        <v>200</v>
      </c>
      <c r="K5" s="5">
        <v>50</v>
      </c>
      <c r="L5" s="5">
        <f t="shared" ref="L5:L7" si="1">G5*H5+I5+J5+K5</f>
        <v>770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2" t="s">
        <v>23</v>
      </c>
      <c r="F6" s="2" t="s">
        <v>21</v>
      </c>
      <c r="G6" s="2">
        <v>26</v>
      </c>
      <c r="H6" s="5">
        <f>VLOOKUP(F6,'[1]ANIK INDUSTRI'!$C$4:$D$92,2,FALSE)</f>
        <v>90</v>
      </c>
      <c r="I6" s="5">
        <f t="shared" si="0"/>
        <v>52</v>
      </c>
      <c r="J6" s="5">
        <f>VLOOKUP(F6,'[1]ANIK INDUSTRI'!$C$4:$E$92,3,FALSE)*G6</f>
        <v>520</v>
      </c>
      <c r="K6" s="5">
        <v>50</v>
      </c>
      <c r="L6" s="5">
        <f t="shared" si="1"/>
        <v>2962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2" t="s">
        <v>23</v>
      </c>
      <c r="F7" s="2" t="s">
        <v>22</v>
      </c>
      <c r="G7" s="2">
        <v>21</v>
      </c>
      <c r="H7" s="5">
        <f>VLOOKUP(F7,'[1]ANIK INDUSTRI'!$C$4:$D$92,2,FALSE)</f>
        <v>70</v>
      </c>
      <c r="I7" s="5">
        <f t="shared" si="0"/>
        <v>42</v>
      </c>
      <c r="J7" s="5">
        <f>VLOOKUP(F7,'[1]ANIK INDUSTRI'!$C$4:$E$92,3,FALSE)*G7</f>
        <v>420</v>
      </c>
      <c r="K7" s="5">
        <v>50</v>
      </c>
      <c r="L7" s="5">
        <f t="shared" si="1"/>
        <v>1982</v>
      </c>
    </row>
    <row r="8" spans="1:12" s="8" customFormat="1">
      <c r="A8" s="18" t="s">
        <v>32</v>
      </c>
      <c r="B8" s="19"/>
      <c r="C8" s="19"/>
      <c r="D8" s="19"/>
      <c r="E8" s="19"/>
      <c r="F8" s="19"/>
      <c r="G8" s="19"/>
      <c r="H8" s="20"/>
      <c r="I8" s="20"/>
      <c r="J8" s="20"/>
      <c r="K8" s="21"/>
      <c r="L8" s="7">
        <f>SUM(L4:L7)</f>
        <v>6508</v>
      </c>
    </row>
    <row r="9" spans="1:12" s="8" customFormat="1" ht="30" customHeight="1">
      <c r="A9" s="9" t="s">
        <v>34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 s="8" customFormat="1" ht="30" customHeight="1">
      <c r="A10" s="9" t="s">
        <v>31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</sheetData>
  <mergeCells count="7">
    <mergeCell ref="A10:L10"/>
    <mergeCell ref="A1:H1"/>
    <mergeCell ref="I1:L1"/>
    <mergeCell ref="A2:H2"/>
    <mergeCell ref="I2:L2"/>
    <mergeCell ref="A8:K8"/>
    <mergeCell ref="A9:L9"/>
  </mergeCells>
  <pageMargins left="0.4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2025-06-21T07:03:48Z</cp:lastPrinted>
  <dcterms:created xsi:type="dcterms:W3CDTF">2025-06-20T07:23:35Z</dcterms:created>
  <dcterms:modified xsi:type="dcterms:W3CDTF">2025-06-21T07:11:29Z</dcterms:modified>
</cp:coreProperties>
</file>