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externalReferences>
    <externalReference r:id="rId5"/>
  </externalReferences>
  <definedNames>
    <definedName name="_xlnm._FilterDatabase" localSheetId="0" hidden="1">Sheet1!$A$7:$K$148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146" i="1"/>
  <c r="J144"/>
  <c r="H144"/>
  <c r="J143"/>
  <c r="H143"/>
  <c r="J142"/>
  <c r="H142"/>
  <c r="J141"/>
  <c r="H141"/>
  <c r="J140"/>
  <c r="H140"/>
  <c r="J139"/>
  <c r="H139"/>
  <c r="J138"/>
  <c r="H138"/>
  <c r="J137"/>
  <c r="H137"/>
  <c r="J136"/>
  <c r="H136"/>
  <c r="J135"/>
  <c r="H135"/>
  <c r="J134"/>
  <c r="H134"/>
  <c r="J133"/>
  <c r="H133"/>
  <c r="J132"/>
  <c r="H132"/>
  <c r="J131"/>
  <c r="H131"/>
  <c r="J130"/>
  <c r="H130"/>
  <c r="J129"/>
  <c r="H129"/>
  <c r="J128"/>
  <c r="H128"/>
  <c r="J127"/>
  <c r="H127"/>
  <c r="J126"/>
  <c r="H126"/>
  <c r="J125"/>
  <c r="H125"/>
  <c r="J124"/>
  <c r="H124"/>
  <c r="J123"/>
  <c r="H123"/>
  <c r="J122"/>
  <c r="H122"/>
  <c r="J121"/>
  <c r="H121"/>
  <c r="J120"/>
  <c r="H120"/>
  <c r="J119"/>
  <c r="H119"/>
  <c r="J118"/>
  <c r="H118"/>
  <c r="J117"/>
  <c r="H117"/>
  <c r="J116"/>
  <c r="H116"/>
  <c r="J115"/>
  <c r="H115"/>
  <c r="J114"/>
  <c r="H114"/>
  <c r="J113"/>
  <c r="H113"/>
  <c r="J112"/>
  <c r="H112"/>
  <c r="J111"/>
  <c r="H111"/>
  <c r="J110"/>
  <c r="H110"/>
  <c r="J109"/>
  <c r="H109"/>
  <c r="J108"/>
  <c r="H108"/>
  <c r="J107"/>
  <c r="H107"/>
  <c r="J106"/>
  <c r="H106"/>
  <c r="J105"/>
  <c r="H105"/>
  <c r="J104"/>
  <c r="H104"/>
  <c r="J103"/>
  <c r="H103"/>
  <c r="J102"/>
  <c r="H102"/>
  <c r="J101"/>
  <c r="H101"/>
  <c r="J100"/>
  <c r="H100"/>
  <c r="J99"/>
  <c r="H99"/>
  <c r="J98"/>
  <c r="H98"/>
  <c r="J97"/>
  <c r="H97"/>
  <c r="J96"/>
  <c r="H96"/>
  <c r="J95"/>
  <c r="H95"/>
  <c r="J94"/>
  <c r="H94"/>
  <c r="J93"/>
  <c r="H93"/>
  <c r="J92"/>
  <c r="H92"/>
  <c r="J91"/>
  <c r="H91"/>
  <c r="J90"/>
  <c r="H90"/>
  <c r="J89"/>
  <c r="H89"/>
  <c r="J88"/>
  <c r="H88"/>
  <c r="J87"/>
  <c r="H87"/>
  <c r="J86"/>
  <c r="H86"/>
  <c r="J85"/>
  <c r="H85"/>
  <c r="J84"/>
  <c r="H84"/>
  <c r="J83"/>
  <c r="H83"/>
  <c r="J82"/>
  <c r="H82"/>
  <c r="J81"/>
  <c r="H81"/>
  <c r="J80"/>
  <c r="H80"/>
  <c r="J79"/>
  <c r="H79"/>
  <c r="J78"/>
  <c r="H78"/>
  <c r="J77"/>
  <c r="H77"/>
  <c r="J76"/>
  <c r="H76"/>
  <c r="J75"/>
  <c r="H75"/>
  <c r="J74"/>
  <c r="H74"/>
  <c r="J73"/>
  <c r="H73"/>
  <c r="J72"/>
  <c r="H72"/>
  <c r="J71"/>
  <c r="H71"/>
  <c r="J70"/>
  <c r="H70"/>
  <c r="J69"/>
  <c r="H69"/>
  <c r="J68"/>
  <c r="H68"/>
  <c r="J67"/>
  <c r="H67"/>
  <c r="J66"/>
  <c r="H66"/>
  <c r="J64"/>
  <c r="H64"/>
  <c r="J63"/>
  <c r="H63"/>
  <c r="J62"/>
  <c r="H62"/>
  <c r="J61"/>
  <c r="H61"/>
  <c r="J60"/>
  <c r="H60"/>
  <c r="J59"/>
  <c r="H59"/>
  <c r="J58"/>
  <c r="H58"/>
  <c r="J57"/>
  <c r="H57"/>
  <c r="J56"/>
  <c r="H56"/>
  <c r="J55"/>
  <c r="H55"/>
  <c r="J54"/>
  <c r="H54"/>
  <c r="J53"/>
  <c r="H53"/>
  <c r="J52"/>
  <c r="H52"/>
  <c r="J51"/>
  <c r="H51"/>
  <c r="J50"/>
  <c r="H50"/>
  <c r="J49"/>
  <c r="H49"/>
  <c r="J48"/>
  <c r="H48"/>
  <c r="J47"/>
  <c r="H47"/>
  <c r="J46"/>
  <c r="H46"/>
  <c r="J45"/>
  <c r="H45"/>
  <c r="J44"/>
  <c r="H44"/>
  <c r="J43"/>
  <c r="H43"/>
  <c r="J42"/>
  <c r="H42"/>
  <c r="J41"/>
  <c r="H41"/>
  <c r="J40"/>
  <c r="H40"/>
  <c r="J39"/>
  <c r="H39"/>
  <c r="J38"/>
  <c r="H38"/>
  <c r="J37"/>
  <c r="H37"/>
  <c r="J36"/>
  <c r="H36"/>
  <c r="J35"/>
  <c r="H35"/>
  <c r="J34"/>
  <c r="H34"/>
  <c r="J33"/>
  <c r="H33"/>
  <c r="J32"/>
  <c r="H32"/>
  <c r="J31"/>
  <c r="H31"/>
  <c r="J30"/>
  <c r="H30"/>
  <c r="J29"/>
  <c r="H29"/>
  <c r="J28"/>
  <c r="H28"/>
  <c r="J27"/>
  <c r="H27"/>
  <c r="J26"/>
  <c r="H26"/>
  <c r="J25"/>
  <c r="H25"/>
  <c r="J24"/>
  <c r="H24"/>
  <c r="J23"/>
  <c r="H23"/>
  <c r="J22"/>
  <c r="H22"/>
  <c r="J21"/>
  <c r="H21"/>
  <c r="J20"/>
  <c r="H20"/>
  <c r="J19"/>
  <c r="H19"/>
  <c r="J18"/>
  <c r="H18"/>
  <c r="J17"/>
  <c r="H17"/>
  <c r="J16"/>
  <c r="H16"/>
  <c r="J15"/>
  <c r="H15"/>
  <c r="J14"/>
  <c r="H14"/>
  <c r="J13"/>
  <c r="H13"/>
  <c r="J12"/>
  <c r="H12"/>
  <c r="J11"/>
  <c r="H11"/>
  <c r="J10"/>
  <c r="H10"/>
  <c r="J9"/>
  <c r="H9"/>
  <c r="J8"/>
  <c r="H8"/>
  <c r="I8" s="1"/>
  <c r="L8" s="1"/>
  <c r="L25" l="1"/>
  <c r="L49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18"/>
  <c r="L18" s="1"/>
  <c r="I19"/>
  <c r="L19" s="1"/>
  <c r="I20"/>
  <c r="L20" s="1"/>
  <c r="I21"/>
  <c r="L21" s="1"/>
  <c r="I22"/>
  <c r="L22" s="1"/>
  <c r="I23"/>
  <c r="L23" s="1"/>
  <c r="I24"/>
  <c r="L24" s="1"/>
  <c r="I25"/>
  <c r="I26"/>
  <c r="L26" s="1"/>
  <c r="I27"/>
  <c r="L27" s="1"/>
  <c r="I28"/>
  <c r="L28" s="1"/>
  <c r="I29"/>
  <c r="L29" s="1"/>
  <c r="I30"/>
  <c r="L30" s="1"/>
  <c r="I31"/>
  <c r="L31" s="1"/>
  <c r="I32"/>
  <c r="L32" s="1"/>
  <c r="I33"/>
  <c r="L33" s="1"/>
  <c r="I34"/>
  <c r="L34" s="1"/>
  <c r="I35"/>
  <c r="L35" s="1"/>
  <c r="I36"/>
  <c r="L36" s="1"/>
  <c r="I37"/>
  <c r="L37" s="1"/>
  <c r="I38"/>
  <c r="L38" s="1"/>
  <c r="I39"/>
  <c r="L39" s="1"/>
  <c r="I40"/>
  <c r="L40" s="1"/>
  <c r="I41"/>
  <c r="L41" s="1"/>
  <c r="I42"/>
  <c r="L42" s="1"/>
  <c r="I43"/>
  <c r="L43" s="1"/>
  <c r="I44"/>
  <c r="L44" s="1"/>
  <c r="I45"/>
  <c r="L45" s="1"/>
  <c r="I46"/>
  <c r="L46" s="1"/>
  <c r="I47"/>
  <c r="L47" s="1"/>
  <c r="I48"/>
  <c r="L48" s="1"/>
  <c r="I49"/>
  <c r="I50"/>
  <c r="L50" s="1"/>
  <c r="I51"/>
  <c r="L51" s="1"/>
  <c r="I52"/>
  <c r="L52" s="1"/>
  <c r="I53"/>
  <c r="L53" s="1"/>
  <c r="I54"/>
  <c r="L54" s="1"/>
  <c r="I55"/>
  <c r="L55" s="1"/>
  <c r="I56"/>
  <c r="L56" s="1"/>
  <c r="I57"/>
  <c r="L57" s="1"/>
  <c r="I58"/>
  <c r="L58" s="1"/>
  <c r="I59"/>
  <c r="L59" s="1"/>
  <c r="I60"/>
  <c r="L60" s="1"/>
  <c r="I61"/>
  <c r="L61" s="1"/>
  <c r="I62"/>
  <c r="L62" s="1"/>
  <c r="I63"/>
  <c r="L63" s="1"/>
  <c r="I64"/>
  <c r="L64" s="1"/>
  <c r="I66"/>
  <c r="L66" s="1"/>
  <c r="I67"/>
  <c r="L67" s="1"/>
  <c r="I68"/>
  <c r="L68" s="1"/>
  <c r="I69"/>
  <c r="L69" s="1"/>
  <c r="I70"/>
  <c r="L70" s="1"/>
  <c r="I71"/>
  <c r="L71" s="1"/>
  <c r="I72"/>
  <c r="L72" s="1"/>
  <c r="I73"/>
  <c r="L73" s="1"/>
  <c r="I74"/>
  <c r="L74" s="1"/>
  <c r="I75"/>
  <c r="L75" s="1"/>
  <c r="I76"/>
  <c r="L76" s="1"/>
  <c r="I77"/>
  <c r="L77" s="1"/>
  <c r="I78"/>
  <c r="L78" s="1"/>
  <c r="I79"/>
  <c r="L79" s="1"/>
  <c r="I80"/>
  <c r="L80" s="1"/>
  <c r="I81"/>
  <c r="L81" s="1"/>
  <c r="I82"/>
  <c r="L82" s="1"/>
  <c r="I83"/>
  <c r="L83" s="1"/>
  <c r="I84"/>
  <c r="L84" s="1"/>
  <c r="I85"/>
  <c r="L85" s="1"/>
  <c r="I86"/>
  <c r="L86" s="1"/>
  <c r="I87"/>
  <c r="L87" s="1"/>
  <c r="I88"/>
  <c r="L88" s="1"/>
  <c r="I89"/>
  <c r="L89" s="1"/>
  <c r="I90"/>
  <c r="L90" s="1"/>
  <c r="I91"/>
  <c r="L91" s="1"/>
  <c r="I92"/>
  <c r="L92" s="1"/>
  <c r="I93"/>
  <c r="L93" s="1"/>
  <c r="I94"/>
  <c r="L94" s="1"/>
  <c r="I95"/>
  <c r="L95" s="1"/>
  <c r="I96"/>
  <c r="L96" s="1"/>
  <c r="I97"/>
  <c r="L97" s="1"/>
  <c r="I98"/>
  <c r="L98" s="1"/>
  <c r="I99"/>
  <c r="L99" s="1"/>
  <c r="I100"/>
  <c r="L100" s="1"/>
  <c r="I101"/>
  <c r="L101" s="1"/>
  <c r="I102"/>
  <c r="L102" s="1"/>
  <c r="I103"/>
  <c r="L103" s="1"/>
  <c r="I104"/>
  <c r="L104" s="1"/>
  <c r="I105"/>
  <c r="L105" s="1"/>
  <c r="I106"/>
  <c r="L106" s="1"/>
  <c r="I107"/>
  <c r="L107" s="1"/>
  <c r="I108"/>
  <c r="L108" s="1"/>
  <c r="I109"/>
  <c r="L109" s="1"/>
  <c r="I110"/>
  <c r="L110" s="1"/>
  <c r="I111"/>
  <c r="L111" s="1"/>
  <c r="I112"/>
  <c r="L112" s="1"/>
  <c r="I113"/>
  <c r="L113" s="1"/>
  <c r="I114"/>
  <c r="L114" s="1"/>
  <c r="I115"/>
  <c r="L115" s="1"/>
  <c r="I116"/>
  <c r="L116" s="1"/>
  <c r="I117"/>
  <c r="L117" s="1"/>
  <c r="I118"/>
  <c r="L118" s="1"/>
  <c r="I119"/>
  <c r="L119" s="1"/>
  <c r="I120"/>
  <c r="L120" s="1"/>
  <c r="I121"/>
  <c r="L121" s="1"/>
  <c r="I122"/>
  <c r="L122" s="1"/>
  <c r="I123"/>
  <c r="L123" s="1"/>
  <c r="I124"/>
  <c r="L124" s="1"/>
  <c r="I125"/>
  <c r="L125" s="1"/>
  <c r="I126"/>
  <c r="L126" s="1"/>
  <c r="I127"/>
  <c r="L127" s="1"/>
  <c r="I128"/>
  <c r="L128" s="1"/>
  <c r="I129"/>
  <c r="L129" s="1"/>
  <c r="I130"/>
  <c r="L130" s="1"/>
  <c r="I131"/>
  <c r="L131" s="1"/>
  <c r="I132"/>
  <c r="L132" s="1"/>
  <c r="I133"/>
  <c r="L133" s="1"/>
  <c r="I134"/>
  <c r="L134" s="1"/>
  <c r="I135"/>
  <c r="L135" s="1"/>
  <c r="I136"/>
  <c r="L136" s="1"/>
  <c r="I137"/>
  <c r="L137" s="1"/>
  <c r="I138"/>
  <c r="L138" s="1"/>
  <c r="I139"/>
  <c r="L139" s="1"/>
  <c r="I140"/>
  <c r="L140" s="1"/>
  <c r="I141"/>
  <c r="L141" s="1"/>
  <c r="I142"/>
  <c r="L142" s="1"/>
  <c r="I143"/>
  <c r="L143" s="1"/>
  <c r="I144"/>
  <c r="L144" s="1"/>
  <c r="L145" l="1"/>
</calcChain>
</file>

<file path=xl/sharedStrings.xml><?xml version="1.0" encoding="utf-8"?>
<sst xmlns="http://schemas.openxmlformats.org/spreadsheetml/2006/main" count="578" uniqueCount="312">
  <si>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</si>
  <si>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</si>
  <si>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</si>
  <si>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</si>
  <si>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</si>
  <si>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</si>
  <si>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</si>
  <si>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</si>
  <si>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</si>
  <si>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</si>
  <si>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SL.</t>
  </si>
  <si>
    <t>CASE</t>
  </si>
  <si>
    <t>RATE</t>
  </si>
  <si>
    <t>AMT.</t>
  </si>
  <si>
    <t>LR NO.</t>
  </si>
  <si>
    <t>LR CH.</t>
  </si>
  <si>
    <t>HSN CODE : 996791</t>
  </si>
  <si>
    <t>KINDLY ,VERIFY &amp; CONFIRM US  WITHIN 7 DAYS , ELSE GST WILL BE FILLED  ON 20TH JULY, 2021</t>
  </si>
  <si>
    <t>INVOICE DATE : 30/06/2021</t>
  </si>
  <si>
    <t>MONTH   : JUNE, 2021</t>
  </si>
  <si>
    <t>HML</t>
  </si>
  <si>
    <t>ANGUL</t>
  </si>
  <si>
    <t>INV. NO.</t>
  </si>
  <si>
    <t>FROM</t>
  </si>
  <si>
    <t>S.CH.</t>
  </si>
  <si>
    <t>PL/JA/01258/21-22</t>
  </si>
  <si>
    <t>577</t>
  </si>
  <si>
    <t>CTC</t>
  </si>
  <si>
    <t>KHURDA</t>
  </si>
  <si>
    <t>PL/JA/01259/21-22</t>
  </si>
  <si>
    <t>580`</t>
  </si>
  <si>
    <t>PL/JA/01260/21-22</t>
  </si>
  <si>
    <t>576/676</t>
  </si>
  <si>
    <t>PL/JA/01286/21-22</t>
  </si>
  <si>
    <t>402</t>
  </si>
  <si>
    <t>DHENKANAL</t>
  </si>
  <si>
    <t>PL/JA/01301/21-22</t>
  </si>
  <si>
    <t>489</t>
  </si>
  <si>
    <t>PL/JA/01303/21-22</t>
  </si>
  <si>
    <t>582/681/682</t>
  </si>
  <si>
    <t>PL/JA/01330/21-22</t>
  </si>
  <si>
    <t>00143</t>
  </si>
  <si>
    <t>PL/JA/01331/21-22</t>
  </si>
  <si>
    <t>0414</t>
  </si>
  <si>
    <t>PL/JA/01332/21-22</t>
  </si>
  <si>
    <t>0598</t>
  </si>
  <si>
    <t>PL/JA/01333/21-22</t>
  </si>
  <si>
    <t>0597</t>
  </si>
  <si>
    <t>PL/JA/01334/21-22</t>
  </si>
  <si>
    <t>0594</t>
  </si>
  <si>
    <t>PL/JA/01335/21-22</t>
  </si>
  <si>
    <t>0592</t>
  </si>
  <si>
    <t>PL/JA/01344/21-22</t>
  </si>
  <si>
    <t>0422</t>
  </si>
  <si>
    <t>JAJPUR TOWN</t>
  </si>
  <si>
    <t>PL/JA/01345/21-22</t>
  </si>
  <si>
    <t>0605</t>
  </si>
  <si>
    <t>PL/JA/01348/21-22</t>
  </si>
  <si>
    <t>0607</t>
  </si>
  <si>
    <t>PL/JA/01355/21-22</t>
  </si>
  <si>
    <t>0412</t>
  </si>
  <si>
    <t>BARIPADA</t>
  </si>
  <si>
    <t>PL/JA/01356/21-22</t>
  </si>
  <si>
    <t>0596</t>
  </si>
  <si>
    <t>PL/JA/01471/21-22</t>
  </si>
  <si>
    <t>610</t>
  </si>
  <si>
    <t>KUJANGA</t>
  </si>
  <si>
    <t>PL/JA/01472/21-22</t>
  </si>
  <si>
    <t>PL/JA/01583/21-22</t>
  </si>
  <si>
    <t>0431</t>
  </si>
  <si>
    <t>PL/JA/01584/21-22</t>
  </si>
  <si>
    <t>0621</t>
  </si>
  <si>
    <t>PL/JA/01585/21-22</t>
  </si>
  <si>
    <t>0520</t>
  </si>
  <si>
    <t>PL/JA/01653/21-22</t>
  </si>
  <si>
    <t>449</t>
  </si>
  <si>
    <t>JAGATSINGHPUR</t>
  </si>
  <si>
    <t>PL/JA/01654/21-22</t>
  </si>
  <si>
    <t>637</t>
  </si>
  <si>
    <t>PL/JA/01655/21-22</t>
  </si>
  <si>
    <t>635</t>
  </si>
  <si>
    <t>PL/JA/01658/21-22</t>
  </si>
  <si>
    <t>638</t>
  </si>
  <si>
    <t>PL/JA/01659/21-22</t>
  </si>
  <si>
    <t>537</t>
  </si>
  <si>
    <t>PL/JA/01791/21-22</t>
  </si>
  <si>
    <t>646/549</t>
  </si>
  <si>
    <t>BALASORE</t>
  </si>
  <si>
    <t>PL/JA/01793/21-22</t>
  </si>
  <si>
    <t>647/759</t>
  </si>
  <si>
    <t>PL/JA/01794/21-22</t>
  </si>
  <si>
    <t>456</t>
  </si>
  <si>
    <t>PL/JA/01795/21-22</t>
  </si>
  <si>
    <t>457</t>
  </si>
  <si>
    <t>PL/JA/01796/21-22</t>
  </si>
  <si>
    <t>648</t>
  </si>
  <si>
    <t>PL/JA/01797/21-22</t>
  </si>
  <si>
    <t>648/760</t>
  </si>
  <si>
    <t>PL/JA/01798/21-22</t>
  </si>
  <si>
    <t>550</t>
  </si>
  <si>
    <t>PL/JA/01832/21-22</t>
  </si>
  <si>
    <t>650</t>
  </si>
  <si>
    <t>PL/JA/01833/21-22</t>
  </si>
  <si>
    <t>552</t>
  </si>
  <si>
    <t>PL/JA/01834/21-22</t>
  </si>
  <si>
    <t>650/761</t>
  </si>
  <si>
    <t>PL/JA/01835/21-22</t>
  </si>
  <si>
    <t>459</t>
  </si>
  <si>
    <t>PL/JA/01868/21-22</t>
  </si>
  <si>
    <t>651/762</t>
  </si>
  <si>
    <t>PL/JA/01870/21-22</t>
  </si>
  <si>
    <t>649/553</t>
  </si>
  <si>
    <t>PL/JA/01871/21-22</t>
  </si>
  <si>
    <t>653/765</t>
  </si>
  <si>
    <t>PL/JA/01872/21-22</t>
  </si>
  <si>
    <t>651</t>
  </si>
  <si>
    <t>PL/JA/01873/21-22</t>
  </si>
  <si>
    <t>462</t>
  </si>
  <si>
    <t>PL/JA/01874/21-22</t>
  </si>
  <si>
    <t>465</t>
  </si>
  <si>
    <t>PL/JA/01875/21-22</t>
  </si>
  <si>
    <t>657/769</t>
  </si>
  <si>
    <t>PL/JA/01876/21-22</t>
  </si>
  <si>
    <t>557</t>
  </si>
  <si>
    <t>PL/JA/01877/21-22</t>
  </si>
  <si>
    <t>656</t>
  </si>
  <si>
    <t>PL/JA/01878/21-22</t>
  </si>
  <si>
    <t>555</t>
  </si>
  <si>
    <t>PL/JA/01882/21-22</t>
  </si>
  <si>
    <t>655/556</t>
  </si>
  <si>
    <t>PL/JA/01884/21-22</t>
  </si>
  <si>
    <t>464</t>
  </si>
  <si>
    <t>PL/JA/01886/21-22</t>
  </si>
  <si>
    <t>654/766</t>
  </si>
  <si>
    <t>PL/JA/01892/21-22</t>
  </si>
  <si>
    <t>466</t>
  </si>
  <si>
    <t>PL/JA/01895/21-22</t>
  </si>
  <si>
    <t>658/770/771</t>
  </si>
  <si>
    <t>PL/JA/01897/21-22</t>
  </si>
  <si>
    <t>558</t>
  </si>
  <si>
    <t>PL/JA/01898/21-22</t>
  </si>
  <si>
    <t>657</t>
  </si>
  <si>
    <t>PL/JA/01962/21-22</t>
  </si>
  <si>
    <t>569</t>
  </si>
  <si>
    <t>PL/JA/01964/21-22</t>
  </si>
  <si>
    <t>568</t>
  </si>
  <si>
    <t>PL/JA/02037/21-22</t>
  </si>
  <si>
    <t>491</t>
  </si>
  <si>
    <t>DAMANJODI</t>
  </si>
  <si>
    <t>FIX</t>
  </si>
  <si>
    <t>PL/JA/02041/21-22</t>
  </si>
  <si>
    <t>482</t>
  </si>
  <si>
    <t>PL/JA/02043/21-22</t>
  </si>
  <si>
    <t>674/789/790</t>
  </si>
  <si>
    <t>PL/JA/02044/21-22</t>
  </si>
  <si>
    <t>673/571</t>
  </si>
  <si>
    <t>PL/JA/02046/21-22</t>
  </si>
  <si>
    <t>683</t>
  </si>
  <si>
    <t>PL/JA/02083/21-22</t>
  </si>
  <si>
    <t>687/688/578</t>
  </si>
  <si>
    <t>PL/JA/02084/21-22</t>
  </si>
  <si>
    <t>492</t>
  </si>
  <si>
    <t>PL/JA/02085/21-22</t>
  </si>
  <si>
    <t>687/805</t>
  </si>
  <si>
    <t>PL/JA/02137/21-22</t>
  </si>
  <si>
    <t>0705/0593</t>
  </si>
  <si>
    <t>PL/JA/02138/21-22</t>
  </si>
  <si>
    <t>0703/0822</t>
  </si>
  <si>
    <t>PL/JA/02140/21-22</t>
  </si>
  <si>
    <t>0705</t>
  </si>
  <si>
    <t>PL/JA/02141/21-22</t>
  </si>
  <si>
    <t>0505</t>
  </si>
  <si>
    <t>PL/JA/02359/21-22</t>
  </si>
  <si>
    <t>527</t>
  </si>
  <si>
    <t>PL/JA/02360/21-22</t>
  </si>
  <si>
    <t>739</t>
  </si>
  <si>
    <t>PL/JA/02361/21-22</t>
  </si>
  <si>
    <t>747/855/748/856</t>
  </si>
  <si>
    <t>PL/JA/02386/21-22</t>
  </si>
  <si>
    <t>753</t>
  </si>
  <si>
    <t>PL/JA/02387/21-22</t>
  </si>
  <si>
    <t>744</t>
  </si>
  <si>
    <t>PL/JA/02388/21-22</t>
  </si>
  <si>
    <t>533</t>
  </si>
  <si>
    <t>PL/JA/02389/21-22</t>
  </si>
  <si>
    <t>754</t>
  </si>
  <si>
    <t>PL/JA/02444/21-22</t>
  </si>
  <si>
    <t>0752/0860</t>
  </si>
  <si>
    <t>PL/JA/02445/21-22</t>
  </si>
  <si>
    <t>0620</t>
  </si>
  <si>
    <t>PL/JA/02446/21-22</t>
  </si>
  <si>
    <t>0532</t>
  </si>
  <si>
    <t>PL/JA/02497/21-22</t>
  </si>
  <si>
    <t>541</t>
  </si>
  <si>
    <t>PL/JA/02498/21-22</t>
  </si>
  <si>
    <t>759/629</t>
  </si>
  <si>
    <t>PL/JA/02499/21-22</t>
  </si>
  <si>
    <t>763/874</t>
  </si>
  <si>
    <t>PL/JA/02500/21-22</t>
  </si>
  <si>
    <t>765</t>
  </si>
  <si>
    <t>PL/JA/02501/21-22</t>
  </si>
  <si>
    <t>771/880</t>
  </si>
  <si>
    <t>PL/JA/02583/21-22</t>
  </si>
  <si>
    <t>776/888</t>
  </si>
  <si>
    <t>PL/JA/02584/21-22</t>
  </si>
  <si>
    <t>772/773</t>
  </si>
  <si>
    <t>PL/JA/02585/21-22</t>
  </si>
  <si>
    <t>549</t>
  </si>
  <si>
    <t>PL/JA/02586/21-22</t>
  </si>
  <si>
    <t>553</t>
  </si>
  <si>
    <t>PL/JA/02587/21-22</t>
  </si>
  <si>
    <t>787/898</t>
  </si>
  <si>
    <t>PL/JA/02588/21-22</t>
  </si>
  <si>
    <t>782/783</t>
  </si>
  <si>
    <t>PL/JA/02602/21-22</t>
  </si>
  <si>
    <t>778</t>
  </si>
  <si>
    <t>PL/MA/02111/21-22</t>
  </si>
  <si>
    <t>788</t>
  </si>
  <si>
    <t>PL/MA/02112/21-22</t>
  </si>
  <si>
    <t>554</t>
  </si>
  <si>
    <t>PL/MA/02113/21-22</t>
  </si>
  <si>
    <t>784</t>
  </si>
  <si>
    <t>PL/JA/02752/21-22</t>
  </si>
  <si>
    <t>793/906</t>
  </si>
  <si>
    <t>PL/JA/02756/21-22</t>
  </si>
  <si>
    <t>791/649</t>
  </si>
  <si>
    <t>PL/JA/02758/21-22</t>
  </si>
  <si>
    <t>792/905</t>
  </si>
  <si>
    <t>PL/JA/02759/21-22</t>
  </si>
  <si>
    <t>790/648</t>
  </si>
  <si>
    <t>PL/JA/02762/21-22</t>
  </si>
  <si>
    <t>795</t>
  </si>
  <si>
    <t>PL/JA/02848/21-22</t>
  </si>
  <si>
    <t>572</t>
  </si>
  <si>
    <t>PL/JA/02850/21-22</t>
  </si>
  <si>
    <t>810/927</t>
  </si>
  <si>
    <t>PL/JA/02861/21-22</t>
  </si>
  <si>
    <t>669</t>
  </si>
  <si>
    <t>PL/JA/02862/21-22</t>
  </si>
  <si>
    <t>815/668</t>
  </si>
  <si>
    <t>PL/JA/03086/21-22</t>
  </si>
  <si>
    <t>828/946</t>
  </si>
  <si>
    <t>PL/JA/03089/21-22</t>
  </si>
  <si>
    <t>688</t>
  </si>
  <si>
    <t>PL/JA/03119/21-22</t>
  </si>
  <si>
    <t>0832/0951</t>
  </si>
  <si>
    <t>PL/JA/03120/21-22</t>
  </si>
  <si>
    <t>0836</t>
  </si>
  <si>
    <t>PL/JA/03134/21-22</t>
  </si>
  <si>
    <t>834</t>
  </si>
  <si>
    <t>PL/JA/03240/21-22</t>
  </si>
  <si>
    <t>847</t>
  </si>
  <si>
    <t>PL/JA/03241/21-22</t>
  </si>
  <si>
    <t>848/849/701</t>
  </si>
  <si>
    <t>PL/JA/03242/21-22</t>
  </si>
  <si>
    <t>846/968</t>
  </si>
  <si>
    <t>PL/JA/03243/21-22</t>
  </si>
  <si>
    <t>847/969</t>
  </si>
  <si>
    <t>PL/JA/03244/21-22</t>
  </si>
  <si>
    <t>603</t>
  </si>
  <si>
    <t>PL/JA/03245/21-22</t>
  </si>
  <si>
    <t>602</t>
  </si>
  <si>
    <t>PL/JA/03271/21-22</t>
  </si>
  <si>
    <t>846</t>
  </si>
  <si>
    <t>PL/JA/03272/21-22</t>
  </si>
  <si>
    <t>845</t>
  </si>
  <si>
    <t>PL/JA/03540/21-22</t>
  </si>
  <si>
    <t>0865/1715</t>
  </si>
  <si>
    <t>PL/JA/03541/21-22</t>
  </si>
  <si>
    <t>0991</t>
  </si>
  <si>
    <t>PL/JA/03542/21-22</t>
  </si>
  <si>
    <t>0614</t>
  </si>
  <si>
    <t>PL/JA/03543/21-22</t>
  </si>
  <si>
    <t>0863/0989/0990</t>
  </si>
  <si>
    <t>PL/JA/03546/21-22</t>
  </si>
  <si>
    <t>866</t>
  </si>
  <si>
    <t>PL/JA/03547/21-22</t>
  </si>
  <si>
    <t>864</t>
  </si>
  <si>
    <t>PL/JA/03554/21-22</t>
  </si>
  <si>
    <t>615</t>
  </si>
  <si>
    <t>PL/JA/03579/21-22</t>
  </si>
  <si>
    <t>619</t>
  </si>
  <si>
    <t>PL/JA/03580/21-22</t>
  </si>
  <si>
    <t>867</t>
  </si>
  <si>
    <t>PL/JA/03581/21-22</t>
  </si>
  <si>
    <t>721</t>
  </si>
  <si>
    <t>PL/JA/03583/21-22</t>
  </si>
  <si>
    <t>871</t>
  </si>
  <si>
    <t>PL/JA/03622/21-22</t>
  </si>
  <si>
    <t>722</t>
  </si>
  <si>
    <t>PL/JA/03623/21-22</t>
  </si>
  <si>
    <t>996</t>
  </si>
  <si>
    <t>PL/JA/03678/21-22</t>
  </si>
  <si>
    <t>870</t>
  </si>
  <si>
    <t>PL/JA/03753/21-22</t>
  </si>
  <si>
    <t>PL/JA/03756/21-22</t>
  </si>
  <si>
    <t>626</t>
  </si>
  <si>
    <t>PL/JA/03758/21-22</t>
  </si>
  <si>
    <t>884</t>
  </si>
  <si>
    <t>PL/JA/03759/21-22</t>
  </si>
  <si>
    <t>876</t>
  </si>
  <si>
    <t>PL/JA/03771/21-22</t>
  </si>
  <si>
    <t>877/1011</t>
  </si>
  <si>
    <t>PL/JA/03772/21-22</t>
  </si>
  <si>
    <t>886/887</t>
  </si>
  <si>
    <t>PL/JA/03902/21-22</t>
  </si>
  <si>
    <t>874/875</t>
  </si>
  <si>
    <t>(RUPEES SIXTY THREE THOUSAND FIVE HUNDRED SIXTEEN ONLY)</t>
  </si>
  <si>
    <t>M/S :  ARISTO PHARMACEUTICALS PVT. LTD.</t>
  </si>
  <si>
    <t>CHAULIAGANJ, CUTTACK</t>
  </si>
  <si>
    <t>GSTIN: 21AAACA4495N1ZK</t>
  </si>
  <si>
    <t xml:space="preserve">BILL NO.   :    INV-11076/21-22 </t>
  </si>
</sst>
</file>

<file path=xl/styles.xml><?xml version="1.0" encoding="utf-8"?>
<styleSheet xmlns="http://schemas.openxmlformats.org/spreadsheetml/2006/main">
  <numFmts count="1">
    <numFmt numFmtId="164" formatCode="dd/mm/yyyy;@"/>
  </numFmts>
  <fonts count="17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9.5"/>
      <color theme="1"/>
      <name val="URW Palladio L"/>
    </font>
    <font>
      <b/>
      <sz val="8"/>
      <color theme="1"/>
      <name val="Arial"/>
      <family val="2"/>
    </font>
    <font>
      <b/>
      <u/>
      <sz val="8"/>
      <color theme="1"/>
      <name val="Calibri"/>
      <family val="2"/>
    </font>
    <font>
      <b/>
      <sz val="8"/>
      <color rgb="FF3E4B5B"/>
      <name val="Segoe UI"/>
      <family val="2"/>
    </font>
    <font>
      <b/>
      <sz val="8"/>
      <color rgb="FF000000"/>
      <name val="Kinnari"/>
    </font>
    <font>
      <b/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Kinnari"/>
    </font>
    <font>
      <sz val="8"/>
      <color theme="1"/>
      <name val="Calibri"/>
      <family val="2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5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8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NumberFormat="1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vertical="center"/>
    </xf>
    <xf numFmtId="0" fontId="8" fillId="2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12" fillId="2" borderId="0" xfId="0" applyNumberFormat="1" applyFont="1" applyFill="1" applyAlignment="1">
      <alignment horizontal="right" vertical="center"/>
    </xf>
    <xf numFmtId="0" fontId="4" fillId="0" borderId="0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right" vertical="center"/>
    </xf>
    <xf numFmtId="2" fontId="15" fillId="0" borderId="1" xfId="0" applyNumberFormat="1" applyFont="1" applyBorder="1"/>
    <xf numFmtId="2" fontId="15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right" vertical="center"/>
    </xf>
    <xf numFmtId="0" fontId="15" fillId="0" borderId="0" xfId="0" applyFont="1"/>
    <xf numFmtId="164" fontId="15" fillId="0" borderId="0" xfId="0" applyNumberFormat="1" applyFont="1"/>
    <xf numFmtId="0" fontId="15" fillId="0" borderId="0" xfId="0" applyFont="1" applyAlignment="1">
      <alignment horizontal="left"/>
    </xf>
    <xf numFmtId="0" fontId="13" fillId="0" borderId="0" xfId="0" applyFont="1"/>
    <xf numFmtId="2" fontId="15" fillId="0" borderId="0" xfId="0" applyNumberFormat="1" applyFont="1"/>
    <xf numFmtId="0" fontId="16" fillId="2" borderId="0" xfId="0" applyFont="1" applyFill="1" applyBorder="1" applyAlignment="1">
      <alignment horizontal="center" vertical="center"/>
    </xf>
    <xf numFmtId="164" fontId="16" fillId="0" borderId="0" xfId="0" applyNumberFormat="1" applyFont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right" vertical="center"/>
    </xf>
    <xf numFmtId="2" fontId="16" fillId="0" borderId="0" xfId="0" applyNumberFormat="1" applyFont="1" applyBorder="1" applyAlignment="1">
      <alignment horizontal="right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NumberFormat="1" applyFont="1" applyFill="1" applyAlignment="1">
      <alignment horizontal="left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4" fillId="0" borderId="0" xfId="0" applyNumberFormat="1" applyFont="1" applyFill="1" applyAlignment="1">
      <alignment horizontal="left" wrapText="1"/>
    </xf>
    <xf numFmtId="0" fontId="12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>
      <alignment horizontal="left"/>
    </xf>
    <xf numFmtId="0" fontId="4" fillId="0" borderId="0" xfId="0" applyNumberFormat="1" applyFont="1" applyFill="1" applyAlignment="1">
      <alignment horizontal="center"/>
    </xf>
    <xf numFmtId="0" fontId="15" fillId="0" borderId="0" xfId="0" applyNumberFormat="1" applyFont="1" applyFill="1" applyAlignment="1">
      <alignment horizontal="center"/>
    </xf>
    <xf numFmtId="0" fontId="11" fillId="0" borderId="1" xfId="0" applyFont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DEVI DISTRIBUTOR &amp; MOHINI MKTN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1">
          <cell r="D1" t="str">
            <v>NEW RATE/ AUG. 2020 (8%)</v>
          </cell>
        </row>
        <row r="2">
          <cell r="C2" t="str">
            <v>DESTINATION</v>
          </cell>
          <cell r="D2" t="str">
            <v>RATE/CS</v>
          </cell>
        </row>
        <row r="3">
          <cell r="C3" t="str">
            <v>BHUBANESWAR</v>
          </cell>
          <cell r="D3">
            <v>16.63</v>
          </cell>
        </row>
        <row r="4">
          <cell r="C4" t="str">
            <v>JARKA</v>
          </cell>
          <cell r="D4">
            <v>28.51</v>
          </cell>
        </row>
        <row r="5">
          <cell r="C5" t="str">
            <v>JAJPUR TOWN</v>
          </cell>
          <cell r="D5">
            <v>28.51</v>
          </cell>
        </row>
        <row r="6">
          <cell r="C6" t="str">
            <v>MANIJANGA</v>
          </cell>
          <cell r="D6">
            <v>28.51</v>
          </cell>
        </row>
        <row r="7">
          <cell r="C7" t="str">
            <v>KHURDA</v>
          </cell>
          <cell r="D7">
            <v>28.51</v>
          </cell>
        </row>
        <row r="8">
          <cell r="C8" t="str">
            <v>KEONJHAR</v>
          </cell>
          <cell r="D8">
            <v>41.58</v>
          </cell>
        </row>
        <row r="9">
          <cell r="C9" t="str">
            <v>NISCHINTKOILI</v>
          </cell>
          <cell r="D9">
            <v>28.51</v>
          </cell>
        </row>
        <row r="10">
          <cell r="C10" t="str">
            <v>JAGATSINGHPUR</v>
          </cell>
          <cell r="D10">
            <v>28.51</v>
          </cell>
        </row>
        <row r="11">
          <cell r="C11" t="str">
            <v>PARADEEP</v>
          </cell>
          <cell r="D11" t="str">
            <v>1350 (FIX)</v>
          </cell>
        </row>
        <row r="12">
          <cell r="C12" t="str">
            <v>PURI</v>
          </cell>
        </row>
        <row r="13">
          <cell r="C13" t="str">
            <v>BALIKUDA</v>
          </cell>
        </row>
        <row r="14">
          <cell r="C14" t="str">
            <v>KUJANGA</v>
          </cell>
          <cell r="D14">
            <v>28.51</v>
          </cell>
        </row>
        <row r="15">
          <cell r="C15" t="str">
            <v>SORO</v>
          </cell>
        </row>
        <row r="16">
          <cell r="C16" t="str">
            <v>NALCO (PLANT)</v>
          </cell>
          <cell r="D16" t="str">
            <v>1350 (FIX)</v>
          </cell>
        </row>
        <row r="17">
          <cell r="C17" t="str">
            <v>ANGUL</v>
          </cell>
          <cell r="D17">
            <v>24.95</v>
          </cell>
        </row>
        <row r="18">
          <cell r="C18" t="str">
            <v>BHADRAK</v>
          </cell>
          <cell r="D18">
            <v>21.38</v>
          </cell>
        </row>
        <row r="19">
          <cell r="C19" t="str">
            <v>BALASORE</v>
          </cell>
          <cell r="D19">
            <v>19.440000000000001</v>
          </cell>
        </row>
        <row r="20">
          <cell r="C20" t="str">
            <v>DHENKANAL</v>
          </cell>
          <cell r="D20">
            <v>28.51</v>
          </cell>
        </row>
        <row r="21">
          <cell r="C21" t="str">
            <v>BALUGAON</v>
          </cell>
          <cell r="D21">
            <v>23.76</v>
          </cell>
        </row>
        <row r="22">
          <cell r="C22" t="str">
            <v>CHARAMPA</v>
          </cell>
          <cell r="D22">
            <v>28.51</v>
          </cell>
        </row>
        <row r="23">
          <cell r="C23" t="str">
            <v>ROURKELA</v>
          </cell>
          <cell r="D23">
            <v>28.51</v>
          </cell>
        </row>
        <row r="24">
          <cell r="C24" t="str">
            <v>JHARSUGUDA</v>
          </cell>
          <cell r="D24">
            <v>27</v>
          </cell>
        </row>
        <row r="25">
          <cell r="C25" t="str">
            <v>BARIPADA</v>
          </cell>
          <cell r="D25">
            <v>19.440000000000001</v>
          </cell>
        </row>
        <row r="26">
          <cell r="C26" t="str">
            <v>JAJPUR ROAD</v>
          </cell>
        </row>
        <row r="27">
          <cell r="C27" t="str">
            <v>TALCHER</v>
          </cell>
        </row>
        <row r="28">
          <cell r="C28" t="str">
            <v>NTPC KANIHA</v>
          </cell>
          <cell r="D28" t="str">
            <v>1350 (FIX)</v>
          </cell>
        </row>
        <row r="29">
          <cell r="C29" t="str">
            <v>BERHAMPUR</v>
          </cell>
        </row>
        <row r="30">
          <cell r="C30" t="str">
            <v>DIPASIKHA</v>
          </cell>
          <cell r="D30" t="str">
            <v>1350 (FIX)</v>
          </cell>
        </row>
        <row r="31">
          <cell r="C31" t="str">
            <v>PANISALIA</v>
          </cell>
          <cell r="D31">
            <v>28.51</v>
          </cell>
        </row>
        <row r="32">
          <cell r="C32" t="str">
            <v>BARAGARH</v>
          </cell>
          <cell r="D32">
            <v>59.4</v>
          </cell>
        </row>
        <row r="33">
          <cell r="C33" t="str">
            <v>KENDRAPARA</v>
          </cell>
          <cell r="D33">
            <v>37.799999999999997</v>
          </cell>
        </row>
        <row r="34">
          <cell r="C34" t="str">
            <v>JEYPORE</v>
          </cell>
          <cell r="D34">
            <v>97.2</v>
          </cell>
        </row>
        <row r="35">
          <cell r="C35" t="str">
            <v>BOLANGIR</v>
          </cell>
          <cell r="D35">
            <v>70.2</v>
          </cell>
        </row>
        <row r="36">
          <cell r="C36" t="str">
            <v>MALKANGIR</v>
          </cell>
          <cell r="D36">
            <v>129.6</v>
          </cell>
        </row>
        <row r="37">
          <cell r="C37" t="str">
            <v>PARALAKHEMUNDI</v>
          </cell>
          <cell r="D37">
            <v>69</v>
          </cell>
        </row>
        <row r="38">
          <cell r="C38" t="str">
            <v>DAMANJODI</v>
          </cell>
          <cell r="D38" t="str">
            <v>1750 (FIX)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3"/>
  <sheetViews>
    <sheetView tabSelected="1" topLeftCell="A142" zoomScale="145" zoomScaleNormal="145" workbookViewId="0">
      <selection activeCell="M152" sqref="M152"/>
    </sheetView>
  </sheetViews>
  <sheetFormatPr defaultRowHeight="15" customHeight="1"/>
  <cols>
    <col min="1" max="1" width="4.140625" style="54" customWidth="1"/>
    <col min="2" max="2" width="9" style="46" bestFit="1" customWidth="1"/>
    <col min="3" max="3" width="14.5703125" style="47" bestFit="1" customWidth="1"/>
    <col min="4" max="4" width="12.5703125" style="48" bestFit="1" customWidth="1"/>
    <col min="5" max="5" width="6.5703125" style="48" bestFit="1" customWidth="1"/>
    <col min="6" max="6" width="13.28515625" style="48" bestFit="1" customWidth="1"/>
    <col min="7" max="7" width="5.140625" style="49" customWidth="1"/>
    <col min="8" max="8" width="5.42578125" style="50" customWidth="1"/>
    <col min="9" max="9" width="5.42578125" style="51" customWidth="1"/>
    <col min="10" max="10" width="5.7109375" style="51" bestFit="1" customWidth="1"/>
    <col min="11" max="11" width="5.140625" style="52" bestFit="1" customWidth="1"/>
    <col min="12" max="12" width="7.42578125" style="51" bestFit="1" customWidth="1"/>
    <col min="13" max="16384" width="9.140625" style="51"/>
  </cols>
  <sheetData>
    <row r="1" spans="1:12" s="13" customFormat="1" ht="15" customHeight="1">
      <c r="A1" s="10" t="s">
        <v>0</v>
      </c>
      <c r="B1" s="11"/>
      <c r="C1" s="12"/>
      <c r="D1" s="12"/>
      <c r="E1" s="12"/>
      <c r="F1" s="12"/>
      <c r="J1" s="14" t="s">
        <v>19</v>
      </c>
    </row>
    <row r="2" spans="1:12" s="13" customFormat="1" ht="15" customHeight="1">
      <c r="A2" s="15" t="s">
        <v>308</v>
      </c>
      <c r="B2" s="16"/>
      <c r="C2" s="12"/>
      <c r="D2" s="12"/>
      <c r="E2" s="12"/>
      <c r="F2" s="12"/>
      <c r="J2" s="14" t="s">
        <v>311</v>
      </c>
    </row>
    <row r="3" spans="1:12" s="13" customFormat="1" ht="15" customHeight="1">
      <c r="A3" s="17" t="s">
        <v>309</v>
      </c>
      <c r="B3" s="18"/>
      <c r="C3" s="12"/>
      <c r="E3" s="12"/>
      <c r="F3" s="19"/>
      <c r="J3" s="14" t="s">
        <v>18</v>
      </c>
    </row>
    <row r="4" spans="1:12" s="13" customFormat="1" ht="15" customHeight="1">
      <c r="A4" s="17" t="s">
        <v>310</v>
      </c>
      <c r="B4" s="18"/>
      <c r="C4" s="12"/>
      <c r="D4" s="12"/>
      <c r="E4" s="12"/>
      <c r="F4" s="20"/>
      <c r="J4" s="14" t="s">
        <v>1</v>
      </c>
    </row>
    <row r="5" spans="1:12" s="13" customFormat="1" ht="15" customHeight="1">
      <c r="A5" s="17"/>
      <c r="B5" s="18"/>
      <c r="C5" s="12"/>
      <c r="D5" s="12"/>
      <c r="E5" s="12"/>
      <c r="F5" s="20"/>
      <c r="J5" s="14" t="s">
        <v>16</v>
      </c>
    </row>
    <row r="6" spans="1:12" s="13" customFormat="1" ht="15" customHeight="1">
      <c r="A6" s="21"/>
      <c r="B6" s="22"/>
      <c r="C6" s="23"/>
      <c r="D6" s="23"/>
      <c r="E6" s="23"/>
      <c r="F6" s="23"/>
      <c r="G6" s="24"/>
      <c r="H6" s="25"/>
    </row>
    <row r="7" spans="1:12" s="3" customFormat="1" ht="15" customHeight="1">
      <c r="A7" s="55" t="s">
        <v>10</v>
      </c>
      <c r="B7" s="56" t="s">
        <v>5</v>
      </c>
      <c r="C7" s="55" t="s">
        <v>14</v>
      </c>
      <c r="D7" s="55" t="s">
        <v>22</v>
      </c>
      <c r="E7" s="55" t="s">
        <v>23</v>
      </c>
      <c r="F7" s="55" t="s">
        <v>6</v>
      </c>
      <c r="G7" s="55" t="s">
        <v>11</v>
      </c>
      <c r="H7" s="57" t="s">
        <v>12</v>
      </c>
      <c r="I7" s="57" t="s">
        <v>24</v>
      </c>
      <c r="J7" s="57" t="s">
        <v>20</v>
      </c>
      <c r="K7" s="57" t="s">
        <v>15</v>
      </c>
      <c r="L7" s="57" t="s">
        <v>13</v>
      </c>
    </row>
    <row r="8" spans="1:12" s="26" customFormat="1" ht="15" customHeight="1">
      <c r="A8" s="27">
        <v>1</v>
      </c>
      <c r="B8" s="28">
        <v>44348</v>
      </c>
      <c r="C8" s="29" t="s">
        <v>25</v>
      </c>
      <c r="D8" s="29" t="s">
        <v>26</v>
      </c>
      <c r="E8" s="29" t="s">
        <v>27</v>
      </c>
      <c r="F8" s="29" t="s">
        <v>28</v>
      </c>
      <c r="G8" s="30">
        <v>1</v>
      </c>
      <c r="H8" s="31">
        <f>VLOOKUP(F8,'[1]ARISTO PHARMASEUTICALS'!$C:$D,2,FALSE)</f>
        <v>28.51</v>
      </c>
      <c r="I8" s="31">
        <f t="shared" ref="I8:I64" si="0">G8*H8*20%</f>
        <v>5.7020000000000008</v>
      </c>
      <c r="J8" s="31">
        <f t="shared" ref="J8:J64" si="1">G8*2</f>
        <v>2</v>
      </c>
      <c r="K8" s="31">
        <v>35</v>
      </c>
      <c r="L8" s="31">
        <f t="shared" ref="L8:L64" si="2">G8*H8+I8+J8+K8</f>
        <v>71.212000000000003</v>
      </c>
    </row>
    <row r="9" spans="1:12" s="26" customFormat="1" ht="15" customHeight="1">
      <c r="A9" s="27">
        <v>2</v>
      </c>
      <c r="B9" s="28">
        <v>44348</v>
      </c>
      <c r="C9" s="29" t="s">
        <v>29</v>
      </c>
      <c r="D9" s="29" t="s">
        <v>30</v>
      </c>
      <c r="E9" s="29" t="s">
        <v>27</v>
      </c>
      <c r="F9" s="29" t="s">
        <v>28</v>
      </c>
      <c r="G9" s="30">
        <v>19</v>
      </c>
      <c r="H9" s="31">
        <f>VLOOKUP(F9,'[1]ARISTO PHARMASEUTICALS'!$C:$D,2,FALSE)</f>
        <v>28.51</v>
      </c>
      <c r="I9" s="31">
        <f t="shared" si="0"/>
        <v>108.33800000000002</v>
      </c>
      <c r="J9" s="31">
        <f t="shared" si="1"/>
        <v>38</v>
      </c>
      <c r="K9" s="31">
        <v>35</v>
      </c>
      <c r="L9" s="31">
        <f t="shared" si="2"/>
        <v>723.02800000000002</v>
      </c>
    </row>
    <row r="10" spans="1:12" s="26" customFormat="1" ht="15" customHeight="1">
      <c r="A10" s="27">
        <v>3</v>
      </c>
      <c r="B10" s="28">
        <v>44348</v>
      </c>
      <c r="C10" s="29" t="s">
        <v>31</v>
      </c>
      <c r="D10" s="29" t="s">
        <v>32</v>
      </c>
      <c r="E10" s="29" t="s">
        <v>27</v>
      </c>
      <c r="F10" s="29" t="s">
        <v>28</v>
      </c>
      <c r="G10" s="30">
        <v>16</v>
      </c>
      <c r="H10" s="31">
        <f>VLOOKUP(F10,'[1]ARISTO PHARMASEUTICALS'!$C:$D,2,FALSE)</f>
        <v>28.51</v>
      </c>
      <c r="I10" s="31">
        <f t="shared" si="0"/>
        <v>91.232000000000014</v>
      </c>
      <c r="J10" s="31">
        <f t="shared" si="1"/>
        <v>32</v>
      </c>
      <c r="K10" s="31">
        <v>35</v>
      </c>
      <c r="L10" s="31">
        <f t="shared" si="2"/>
        <v>614.39200000000005</v>
      </c>
    </row>
    <row r="11" spans="1:12" s="26" customFormat="1" ht="15" customHeight="1">
      <c r="A11" s="27">
        <v>4</v>
      </c>
      <c r="B11" s="28">
        <v>44348</v>
      </c>
      <c r="C11" s="29" t="s">
        <v>33</v>
      </c>
      <c r="D11" s="29" t="s">
        <v>34</v>
      </c>
      <c r="E11" s="29" t="s">
        <v>27</v>
      </c>
      <c r="F11" s="29" t="s">
        <v>35</v>
      </c>
      <c r="G11" s="30">
        <v>7</v>
      </c>
      <c r="H11" s="31">
        <f>VLOOKUP(F11,'[1]ARISTO PHARMASEUTICALS'!$C:$D,2,FALSE)</f>
        <v>28.51</v>
      </c>
      <c r="I11" s="31">
        <f t="shared" si="0"/>
        <v>39.914000000000009</v>
      </c>
      <c r="J11" s="31">
        <f t="shared" si="1"/>
        <v>14</v>
      </c>
      <c r="K11" s="31">
        <v>35</v>
      </c>
      <c r="L11" s="31">
        <f t="shared" si="2"/>
        <v>288.48400000000004</v>
      </c>
    </row>
    <row r="12" spans="1:12" s="26" customFormat="1" ht="15" customHeight="1">
      <c r="A12" s="27">
        <v>5</v>
      </c>
      <c r="B12" s="28">
        <v>44348</v>
      </c>
      <c r="C12" s="29" t="s">
        <v>36</v>
      </c>
      <c r="D12" s="29" t="s">
        <v>37</v>
      </c>
      <c r="E12" s="29" t="s">
        <v>27</v>
      </c>
      <c r="F12" s="29" t="s">
        <v>35</v>
      </c>
      <c r="G12" s="30">
        <v>10</v>
      </c>
      <c r="H12" s="31">
        <f>VLOOKUP(F12,'[1]ARISTO PHARMASEUTICALS'!$C:$D,2,FALSE)</f>
        <v>28.51</v>
      </c>
      <c r="I12" s="31">
        <f t="shared" si="0"/>
        <v>57.02000000000001</v>
      </c>
      <c r="J12" s="31">
        <f t="shared" si="1"/>
        <v>20</v>
      </c>
      <c r="K12" s="31">
        <v>35</v>
      </c>
      <c r="L12" s="31">
        <f t="shared" si="2"/>
        <v>397.12</v>
      </c>
    </row>
    <row r="13" spans="1:12" s="26" customFormat="1" ht="15" customHeight="1">
      <c r="A13" s="27">
        <v>6</v>
      </c>
      <c r="B13" s="28">
        <v>44348</v>
      </c>
      <c r="C13" s="29" t="s">
        <v>38</v>
      </c>
      <c r="D13" s="29" t="s">
        <v>39</v>
      </c>
      <c r="E13" s="29" t="s">
        <v>27</v>
      </c>
      <c r="F13" s="29" t="s">
        <v>35</v>
      </c>
      <c r="G13" s="30">
        <v>79</v>
      </c>
      <c r="H13" s="31">
        <f>VLOOKUP(F13,'[1]ARISTO PHARMASEUTICALS'!$C:$D,2,FALSE)</f>
        <v>28.51</v>
      </c>
      <c r="I13" s="31">
        <f t="shared" si="0"/>
        <v>450.45800000000003</v>
      </c>
      <c r="J13" s="31">
        <f t="shared" si="1"/>
        <v>158</v>
      </c>
      <c r="K13" s="31">
        <v>35</v>
      </c>
      <c r="L13" s="31">
        <f t="shared" si="2"/>
        <v>2895.748</v>
      </c>
    </row>
    <row r="14" spans="1:12" s="26" customFormat="1" ht="15" customHeight="1">
      <c r="A14" s="27">
        <v>7</v>
      </c>
      <c r="B14" s="28">
        <v>44348</v>
      </c>
      <c r="C14" s="29" t="s">
        <v>40</v>
      </c>
      <c r="D14" s="29" t="s">
        <v>41</v>
      </c>
      <c r="E14" s="29" t="s">
        <v>27</v>
      </c>
      <c r="F14" s="29" t="s">
        <v>35</v>
      </c>
      <c r="G14" s="30">
        <v>2</v>
      </c>
      <c r="H14" s="31">
        <f>VLOOKUP(F14,'[1]ARISTO PHARMASEUTICALS'!$C:$D,2,FALSE)</f>
        <v>28.51</v>
      </c>
      <c r="I14" s="31">
        <f t="shared" si="0"/>
        <v>11.404000000000002</v>
      </c>
      <c r="J14" s="31">
        <f t="shared" si="1"/>
        <v>4</v>
      </c>
      <c r="K14" s="31">
        <v>35</v>
      </c>
      <c r="L14" s="31">
        <f t="shared" si="2"/>
        <v>107.42400000000001</v>
      </c>
    </row>
    <row r="15" spans="1:12" s="26" customFormat="1" ht="15" customHeight="1">
      <c r="A15" s="27">
        <v>8</v>
      </c>
      <c r="B15" s="28">
        <v>44348</v>
      </c>
      <c r="C15" s="29" t="s">
        <v>42</v>
      </c>
      <c r="D15" s="29" t="s">
        <v>43</v>
      </c>
      <c r="E15" s="29" t="s">
        <v>27</v>
      </c>
      <c r="F15" s="29" t="s">
        <v>35</v>
      </c>
      <c r="G15" s="30">
        <v>1</v>
      </c>
      <c r="H15" s="31">
        <f>VLOOKUP(F15,'[1]ARISTO PHARMASEUTICALS'!$C:$D,2,FALSE)</f>
        <v>28.51</v>
      </c>
      <c r="I15" s="31">
        <f t="shared" si="0"/>
        <v>5.7020000000000008</v>
      </c>
      <c r="J15" s="31">
        <f t="shared" si="1"/>
        <v>2</v>
      </c>
      <c r="K15" s="31">
        <v>35</v>
      </c>
      <c r="L15" s="31">
        <f t="shared" si="2"/>
        <v>71.212000000000003</v>
      </c>
    </row>
    <row r="16" spans="1:12" s="26" customFormat="1" ht="15" customHeight="1">
      <c r="A16" s="27">
        <v>9</v>
      </c>
      <c r="B16" s="28">
        <v>44348</v>
      </c>
      <c r="C16" s="29" t="s">
        <v>44</v>
      </c>
      <c r="D16" s="29" t="s">
        <v>45</v>
      </c>
      <c r="E16" s="29" t="s">
        <v>27</v>
      </c>
      <c r="F16" s="29" t="s">
        <v>35</v>
      </c>
      <c r="G16" s="30">
        <v>31</v>
      </c>
      <c r="H16" s="31">
        <f>VLOOKUP(F16,'[1]ARISTO PHARMASEUTICALS'!$C:$D,2,FALSE)</f>
        <v>28.51</v>
      </c>
      <c r="I16" s="31">
        <f t="shared" si="0"/>
        <v>176.76200000000003</v>
      </c>
      <c r="J16" s="31">
        <f t="shared" si="1"/>
        <v>62</v>
      </c>
      <c r="K16" s="31">
        <v>35</v>
      </c>
      <c r="L16" s="31">
        <f t="shared" si="2"/>
        <v>1157.5720000000001</v>
      </c>
    </row>
    <row r="17" spans="1:12" s="26" customFormat="1" ht="15" customHeight="1">
      <c r="A17" s="27">
        <v>10</v>
      </c>
      <c r="B17" s="28">
        <v>44348</v>
      </c>
      <c r="C17" s="29" t="s">
        <v>46</v>
      </c>
      <c r="D17" s="29" t="s">
        <v>47</v>
      </c>
      <c r="E17" s="29" t="s">
        <v>27</v>
      </c>
      <c r="F17" s="29" t="s">
        <v>35</v>
      </c>
      <c r="G17" s="30">
        <v>17</v>
      </c>
      <c r="H17" s="31">
        <f>VLOOKUP(F17,'[1]ARISTO PHARMASEUTICALS'!$C:$D,2,FALSE)</f>
        <v>28.51</v>
      </c>
      <c r="I17" s="31">
        <f t="shared" si="0"/>
        <v>96.934000000000012</v>
      </c>
      <c r="J17" s="31">
        <f t="shared" si="1"/>
        <v>34</v>
      </c>
      <c r="K17" s="31">
        <v>35</v>
      </c>
      <c r="L17" s="31">
        <f t="shared" si="2"/>
        <v>650.60400000000004</v>
      </c>
    </row>
    <row r="18" spans="1:12" s="26" customFormat="1" ht="15" customHeight="1">
      <c r="A18" s="27">
        <v>11</v>
      </c>
      <c r="B18" s="28">
        <v>44348</v>
      </c>
      <c r="C18" s="29" t="s">
        <v>48</v>
      </c>
      <c r="D18" s="29" t="s">
        <v>49</v>
      </c>
      <c r="E18" s="29" t="s">
        <v>27</v>
      </c>
      <c r="F18" s="29" t="s">
        <v>35</v>
      </c>
      <c r="G18" s="30">
        <v>1</v>
      </c>
      <c r="H18" s="31">
        <f>VLOOKUP(F18,'[1]ARISTO PHARMASEUTICALS'!$C:$D,2,FALSE)</f>
        <v>28.51</v>
      </c>
      <c r="I18" s="31">
        <f t="shared" si="0"/>
        <v>5.7020000000000008</v>
      </c>
      <c r="J18" s="31">
        <f t="shared" si="1"/>
        <v>2</v>
      </c>
      <c r="K18" s="31">
        <v>35</v>
      </c>
      <c r="L18" s="31">
        <f t="shared" si="2"/>
        <v>71.212000000000003</v>
      </c>
    </row>
    <row r="19" spans="1:12" s="26" customFormat="1" ht="15" customHeight="1">
      <c r="A19" s="27">
        <v>12</v>
      </c>
      <c r="B19" s="28">
        <v>44348</v>
      </c>
      <c r="C19" s="29" t="s">
        <v>50</v>
      </c>
      <c r="D19" s="29" t="s">
        <v>51</v>
      </c>
      <c r="E19" s="29" t="s">
        <v>27</v>
      </c>
      <c r="F19" s="29" t="s">
        <v>35</v>
      </c>
      <c r="G19" s="30">
        <v>4</v>
      </c>
      <c r="H19" s="31">
        <f>VLOOKUP(F19,'[1]ARISTO PHARMASEUTICALS'!$C:$D,2,FALSE)</f>
        <v>28.51</v>
      </c>
      <c r="I19" s="31">
        <f t="shared" si="0"/>
        <v>22.808000000000003</v>
      </c>
      <c r="J19" s="31">
        <f t="shared" si="1"/>
        <v>8</v>
      </c>
      <c r="K19" s="31">
        <v>35</v>
      </c>
      <c r="L19" s="31">
        <f t="shared" si="2"/>
        <v>179.84800000000001</v>
      </c>
    </row>
    <row r="20" spans="1:12" s="26" customFormat="1" ht="15" customHeight="1">
      <c r="A20" s="27">
        <v>13</v>
      </c>
      <c r="B20" s="28">
        <v>44348</v>
      </c>
      <c r="C20" s="29" t="s">
        <v>52</v>
      </c>
      <c r="D20" s="29" t="s">
        <v>53</v>
      </c>
      <c r="E20" s="29" t="s">
        <v>27</v>
      </c>
      <c r="F20" s="29" t="s">
        <v>54</v>
      </c>
      <c r="G20" s="30">
        <v>2</v>
      </c>
      <c r="H20" s="31">
        <f>VLOOKUP(F20,'[1]ARISTO PHARMASEUTICALS'!$C:$D,2,FALSE)</f>
        <v>28.51</v>
      </c>
      <c r="I20" s="31">
        <f t="shared" si="0"/>
        <v>11.404000000000002</v>
      </c>
      <c r="J20" s="31">
        <f t="shared" si="1"/>
        <v>4</v>
      </c>
      <c r="K20" s="31">
        <v>35</v>
      </c>
      <c r="L20" s="31">
        <f t="shared" si="2"/>
        <v>107.42400000000001</v>
      </c>
    </row>
    <row r="21" spans="1:12" s="26" customFormat="1" ht="15" customHeight="1">
      <c r="A21" s="27">
        <v>14</v>
      </c>
      <c r="B21" s="28">
        <v>44348</v>
      </c>
      <c r="C21" s="29" t="s">
        <v>55</v>
      </c>
      <c r="D21" s="29" t="s">
        <v>56</v>
      </c>
      <c r="E21" s="29" t="s">
        <v>27</v>
      </c>
      <c r="F21" s="29" t="s">
        <v>54</v>
      </c>
      <c r="G21" s="30">
        <v>6</v>
      </c>
      <c r="H21" s="31">
        <f>VLOOKUP(F21,'[1]ARISTO PHARMASEUTICALS'!$C:$D,2,FALSE)</f>
        <v>28.51</v>
      </c>
      <c r="I21" s="31">
        <f t="shared" si="0"/>
        <v>34.212000000000003</v>
      </c>
      <c r="J21" s="31">
        <f t="shared" si="1"/>
        <v>12</v>
      </c>
      <c r="K21" s="31">
        <v>35</v>
      </c>
      <c r="L21" s="31">
        <f t="shared" si="2"/>
        <v>252.27199999999999</v>
      </c>
    </row>
    <row r="22" spans="1:12" s="26" customFormat="1" ht="15" customHeight="1">
      <c r="A22" s="27">
        <v>15</v>
      </c>
      <c r="B22" s="28">
        <v>44348</v>
      </c>
      <c r="C22" s="29" t="s">
        <v>57</v>
      </c>
      <c r="D22" s="29" t="s">
        <v>58</v>
      </c>
      <c r="E22" s="29" t="s">
        <v>27</v>
      </c>
      <c r="F22" s="29" t="s">
        <v>54</v>
      </c>
      <c r="G22" s="30">
        <v>50</v>
      </c>
      <c r="H22" s="31">
        <f>VLOOKUP(F22,'[1]ARISTO PHARMASEUTICALS'!$C:$D,2,FALSE)</f>
        <v>28.51</v>
      </c>
      <c r="I22" s="31">
        <f t="shared" si="0"/>
        <v>285.10000000000002</v>
      </c>
      <c r="J22" s="31">
        <f t="shared" si="1"/>
        <v>100</v>
      </c>
      <c r="K22" s="31">
        <v>35</v>
      </c>
      <c r="L22" s="31">
        <f t="shared" si="2"/>
        <v>1845.6</v>
      </c>
    </row>
    <row r="23" spans="1:12" s="26" customFormat="1" ht="15" customHeight="1">
      <c r="A23" s="27">
        <v>16</v>
      </c>
      <c r="B23" s="28">
        <v>44348</v>
      </c>
      <c r="C23" s="29" t="s">
        <v>59</v>
      </c>
      <c r="D23" s="29" t="s">
        <v>60</v>
      </c>
      <c r="E23" s="29" t="s">
        <v>27</v>
      </c>
      <c r="F23" s="29" t="s">
        <v>61</v>
      </c>
      <c r="G23" s="30">
        <v>1</v>
      </c>
      <c r="H23" s="31">
        <f>VLOOKUP(F23,'[1]ARISTO PHARMASEUTICALS'!$C:$D,2,FALSE)</f>
        <v>19.440000000000001</v>
      </c>
      <c r="I23" s="31">
        <f t="shared" si="0"/>
        <v>3.8880000000000003</v>
      </c>
      <c r="J23" s="31">
        <f t="shared" si="1"/>
        <v>2</v>
      </c>
      <c r="K23" s="31">
        <v>35</v>
      </c>
      <c r="L23" s="31">
        <f t="shared" si="2"/>
        <v>60.328000000000003</v>
      </c>
    </row>
    <row r="24" spans="1:12" s="26" customFormat="1" ht="15" customHeight="1">
      <c r="A24" s="27">
        <v>17</v>
      </c>
      <c r="B24" s="28">
        <v>44348</v>
      </c>
      <c r="C24" s="29" t="s">
        <v>62</v>
      </c>
      <c r="D24" s="29" t="s">
        <v>63</v>
      </c>
      <c r="E24" s="29" t="s">
        <v>27</v>
      </c>
      <c r="F24" s="29" t="s">
        <v>61</v>
      </c>
      <c r="G24" s="30">
        <v>72</v>
      </c>
      <c r="H24" s="31">
        <f>VLOOKUP(F24,'[1]ARISTO PHARMASEUTICALS'!$C:$D,2,FALSE)</f>
        <v>19.440000000000001</v>
      </c>
      <c r="I24" s="31">
        <f t="shared" si="0"/>
        <v>279.93600000000004</v>
      </c>
      <c r="J24" s="31">
        <f t="shared" si="1"/>
        <v>144</v>
      </c>
      <c r="K24" s="31">
        <v>35</v>
      </c>
      <c r="L24" s="31">
        <f t="shared" si="2"/>
        <v>1858.616</v>
      </c>
    </row>
    <row r="25" spans="1:12" s="26" customFormat="1" ht="15" customHeight="1">
      <c r="A25" s="27">
        <v>18</v>
      </c>
      <c r="B25" s="28">
        <v>44349</v>
      </c>
      <c r="C25" s="29" t="s">
        <v>64</v>
      </c>
      <c r="D25" s="29" t="s">
        <v>65</v>
      </c>
      <c r="E25" s="29" t="s">
        <v>27</v>
      </c>
      <c r="F25" s="29" t="s">
        <v>66</v>
      </c>
      <c r="G25" s="30">
        <v>17</v>
      </c>
      <c r="H25" s="31">
        <f>VLOOKUP(F25,'[1]ARISTO PHARMASEUTICALS'!$C:$D,2,FALSE)</f>
        <v>28.51</v>
      </c>
      <c r="I25" s="31">
        <f t="shared" si="0"/>
        <v>96.934000000000012</v>
      </c>
      <c r="J25" s="31">
        <f t="shared" si="1"/>
        <v>34</v>
      </c>
      <c r="K25" s="31">
        <v>35</v>
      </c>
      <c r="L25" s="31">
        <f t="shared" si="2"/>
        <v>650.60400000000004</v>
      </c>
    </row>
    <row r="26" spans="1:12" s="26" customFormat="1" ht="15" customHeight="1">
      <c r="A26" s="27">
        <v>19</v>
      </c>
      <c r="B26" s="28">
        <v>44349</v>
      </c>
      <c r="C26" s="29" t="s">
        <v>67</v>
      </c>
      <c r="D26" s="29" t="s">
        <v>65</v>
      </c>
      <c r="E26" s="29" t="s">
        <v>27</v>
      </c>
      <c r="F26" s="29" t="s">
        <v>66</v>
      </c>
      <c r="G26" s="30">
        <v>4</v>
      </c>
      <c r="H26" s="31">
        <f>VLOOKUP(F26,'[1]ARISTO PHARMASEUTICALS'!$C:$D,2,FALSE)</f>
        <v>28.51</v>
      </c>
      <c r="I26" s="31">
        <f t="shared" si="0"/>
        <v>22.808000000000003</v>
      </c>
      <c r="J26" s="31">
        <f t="shared" si="1"/>
        <v>8</v>
      </c>
      <c r="K26" s="31">
        <v>35</v>
      </c>
      <c r="L26" s="31">
        <f t="shared" si="2"/>
        <v>179.84800000000001</v>
      </c>
    </row>
    <row r="27" spans="1:12" s="26" customFormat="1" ht="15" customHeight="1">
      <c r="A27" s="27">
        <v>20</v>
      </c>
      <c r="B27" s="28">
        <v>44351</v>
      </c>
      <c r="C27" s="29" t="s">
        <v>68</v>
      </c>
      <c r="D27" s="29" t="s">
        <v>69</v>
      </c>
      <c r="E27" s="29" t="s">
        <v>27</v>
      </c>
      <c r="F27" s="29" t="s">
        <v>21</v>
      </c>
      <c r="G27" s="30">
        <v>2</v>
      </c>
      <c r="H27" s="31">
        <f>VLOOKUP(F27,'[1]ARISTO PHARMASEUTICALS'!$C:$D,2,FALSE)</f>
        <v>24.95</v>
      </c>
      <c r="I27" s="31">
        <f t="shared" si="0"/>
        <v>9.98</v>
      </c>
      <c r="J27" s="31">
        <f t="shared" si="1"/>
        <v>4</v>
      </c>
      <c r="K27" s="31">
        <v>35</v>
      </c>
      <c r="L27" s="31">
        <f t="shared" si="2"/>
        <v>98.88</v>
      </c>
    </row>
    <row r="28" spans="1:12" s="26" customFormat="1" ht="15" customHeight="1">
      <c r="A28" s="27">
        <v>21</v>
      </c>
      <c r="B28" s="28">
        <v>44351</v>
      </c>
      <c r="C28" s="29" t="s">
        <v>70</v>
      </c>
      <c r="D28" s="29" t="s">
        <v>71</v>
      </c>
      <c r="E28" s="29" t="s">
        <v>27</v>
      </c>
      <c r="F28" s="29" t="s">
        <v>21</v>
      </c>
      <c r="G28" s="30">
        <v>31</v>
      </c>
      <c r="H28" s="31">
        <f>VLOOKUP(F28,'[1]ARISTO PHARMASEUTICALS'!$C:$D,2,FALSE)</f>
        <v>24.95</v>
      </c>
      <c r="I28" s="31">
        <f t="shared" si="0"/>
        <v>154.69</v>
      </c>
      <c r="J28" s="31">
        <f t="shared" si="1"/>
        <v>62</v>
      </c>
      <c r="K28" s="31">
        <v>35</v>
      </c>
      <c r="L28" s="31">
        <f t="shared" si="2"/>
        <v>1025.1399999999999</v>
      </c>
    </row>
    <row r="29" spans="1:12" s="26" customFormat="1" ht="15" customHeight="1">
      <c r="A29" s="27">
        <v>22</v>
      </c>
      <c r="B29" s="28">
        <v>44351</v>
      </c>
      <c r="C29" s="29" t="s">
        <v>72</v>
      </c>
      <c r="D29" s="29" t="s">
        <v>73</v>
      </c>
      <c r="E29" s="29" t="s">
        <v>27</v>
      </c>
      <c r="F29" s="29" t="s">
        <v>21</v>
      </c>
      <c r="G29" s="30">
        <v>2</v>
      </c>
      <c r="H29" s="31">
        <f>VLOOKUP(F29,'[1]ARISTO PHARMASEUTICALS'!$C:$D,2,FALSE)</f>
        <v>24.95</v>
      </c>
      <c r="I29" s="31">
        <f t="shared" si="0"/>
        <v>9.98</v>
      </c>
      <c r="J29" s="31">
        <f t="shared" si="1"/>
        <v>4</v>
      </c>
      <c r="K29" s="31">
        <v>35</v>
      </c>
      <c r="L29" s="31">
        <f t="shared" si="2"/>
        <v>98.88</v>
      </c>
    </row>
    <row r="30" spans="1:12" s="26" customFormat="1" ht="15" customHeight="1">
      <c r="A30" s="27">
        <v>23</v>
      </c>
      <c r="B30" s="28">
        <v>44351</v>
      </c>
      <c r="C30" s="29" t="s">
        <v>74</v>
      </c>
      <c r="D30" s="29" t="s">
        <v>75</v>
      </c>
      <c r="E30" s="29" t="s">
        <v>27</v>
      </c>
      <c r="F30" s="29" t="s">
        <v>76</v>
      </c>
      <c r="G30" s="30">
        <v>4</v>
      </c>
      <c r="H30" s="31">
        <f>VLOOKUP(F30,'[1]ARISTO PHARMASEUTICALS'!$C:$D,2,FALSE)</f>
        <v>28.51</v>
      </c>
      <c r="I30" s="31">
        <f t="shared" si="0"/>
        <v>22.808000000000003</v>
      </c>
      <c r="J30" s="31">
        <f t="shared" si="1"/>
        <v>8</v>
      </c>
      <c r="K30" s="31">
        <v>35</v>
      </c>
      <c r="L30" s="31">
        <f t="shared" si="2"/>
        <v>179.84800000000001</v>
      </c>
    </row>
    <row r="31" spans="1:12" s="26" customFormat="1" ht="15" customHeight="1">
      <c r="A31" s="27">
        <v>24</v>
      </c>
      <c r="B31" s="28">
        <v>44351</v>
      </c>
      <c r="C31" s="29" t="s">
        <v>77</v>
      </c>
      <c r="D31" s="29" t="s">
        <v>78</v>
      </c>
      <c r="E31" s="29" t="s">
        <v>27</v>
      </c>
      <c r="F31" s="29" t="s">
        <v>76</v>
      </c>
      <c r="G31" s="30">
        <v>43</v>
      </c>
      <c r="H31" s="31">
        <f>VLOOKUP(F31,'[1]ARISTO PHARMASEUTICALS'!$C:$D,2,FALSE)</f>
        <v>28.51</v>
      </c>
      <c r="I31" s="31">
        <f t="shared" si="0"/>
        <v>245.18600000000004</v>
      </c>
      <c r="J31" s="31">
        <f t="shared" si="1"/>
        <v>86</v>
      </c>
      <c r="K31" s="31">
        <v>35</v>
      </c>
      <c r="L31" s="31">
        <f t="shared" si="2"/>
        <v>1592.116</v>
      </c>
    </row>
    <row r="32" spans="1:12" s="26" customFormat="1" ht="15" customHeight="1">
      <c r="A32" s="27">
        <v>25</v>
      </c>
      <c r="B32" s="28">
        <v>44351</v>
      </c>
      <c r="C32" s="29" t="s">
        <v>79</v>
      </c>
      <c r="D32" s="29" t="s">
        <v>80</v>
      </c>
      <c r="E32" s="29" t="s">
        <v>27</v>
      </c>
      <c r="F32" s="29" t="s">
        <v>76</v>
      </c>
      <c r="G32" s="30">
        <v>5</v>
      </c>
      <c r="H32" s="31">
        <f>VLOOKUP(F32,'[1]ARISTO PHARMASEUTICALS'!$C:$D,2,FALSE)</f>
        <v>28.51</v>
      </c>
      <c r="I32" s="31">
        <f t="shared" si="0"/>
        <v>28.510000000000005</v>
      </c>
      <c r="J32" s="31">
        <f t="shared" si="1"/>
        <v>10</v>
      </c>
      <c r="K32" s="31">
        <v>35</v>
      </c>
      <c r="L32" s="31">
        <f t="shared" si="2"/>
        <v>216.06</v>
      </c>
    </row>
    <row r="33" spans="1:12" s="26" customFormat="1" ht="15" customHeight="1">
      <c r="A33" s="27">
        <v>26</v>
      </c>
      <c r="B33" s="28">
        <v>44352</v>
      </c>
      <c r="C33" s="29" t="s">
        <v>81</v>
      </c>
      <c r="D33" s="29" t="s">
        <v>82</v>
      </c>
      <c r="E33" s="29" t="s">
        <v>27</v>
      </c>
      <c r="F33" s="29" t="s">
        <v>61</v>
      </c>
      <c r="G33" s="30">
        <v>9</v>
      </c>
      <c r="H33" s="31">
        <f>VLOOKUP(F33,'[1]ARISTO PHARMASEUTICALS'!$C:$D,2,FALSE)</f>
        <v>19.440000000000001</v>
      </c>
      <c r="I33" s="31">
        <f t="shared" si="0"/>
        <v>34.992000000000004</v>
      </c>
      <c r="J33" s="31">
        <f t="shared" si="1"/>
        <v>18</v>
      </c>
      <c r="K33" s="31">
        <v>35</v>
      </c>
      <c r="L33" s="31">
        <f t="shared" si="2"/>
        <v>262.952</v>
      </c>
    </row>
    <row r="34" spans="1:12" s="26" customFormat="1" ht="15" customHeight="1">
      <c r="A34" s="27">
        <v>27</v>
      </c>
      <c r="B34" s="28">
        <v>44352</v>
      </c>
      <c r="C34" s="29" t="s">
        <v>83</v>
      </c>
      <c r="D34" s="29" t="s">
        <v>84</v>
      </c>
      <c r="E34" s="29" t="s">
        <v>27</v>
      </c>
      <c r="F34" s="29" t="s">
        <v>61</v>
      </c>
      <c r="G34" s="30">
        <v>12</v>
      </c>
      <c r="H34" s="31">
        <f>VLOOKUP(F34,'[1]ARISTO PHARMASEUTICALS'!$C:$D,2,FALSE)</f>
        <v>19.440000000000001</v>
      </c>
      <c r="I34" s="31">
        <f t="shared" si="0"/>
        <v>46.656000000000006</v>
      </c>
      <c r="J34" s="31">
        <f t="shared" si="1"/>
        <v>24</v>
      </c>
      <c r="K34" s="31">
        <v>35</v>
      </c>
      <c r="L34" s="31">
        <f t="shared" si="2"/>
        <v>338.93600000000004</v>
      </c>
    </row>
    <row r="35" spans="1:12" s="26" customFormat="1" ht="15" customHeight="1">
      <c r="A35" s="27">
        <v>28</v>
      </c>
      <c r="B35" s="28">
        <v>44354</v>
      </c>
      <c r="C35" s="29" t="s">
        <v>85</v>
      </c>
      <c r="D35" s="29" t="s">
        <v>86</v>
      </c>
      <c r="E35" s="29" t="s">
        <v>27</v>
      </c>
      <c r="F35" s="29" t="s">
        <v>87</v>
      </c>
      <c r="G35" s="30">
        <v>4</v>
      </c>
      <c r="H35" s="31">
        <f>VLOOKUP(F35,'[1]ARISTO PHARMASEUTICALS'!$C:$D,2,FALSE)</f>
        <v>19.440000000000001</v>
      </c>
      <c r="I35" s="31">
        <f t="shared" si="0"/>
        <v>15.552000000000001</v>
      </c>
      <c r="J35" s="31">
        <f t="shared" si="1"/>
        <v>8</v>
      </c>
      <c r="K35" s="31">
        <v>35</v>
      </c>
      <c r="L35" s="31">
        <f t="shared" si="2"/>
        <v>136.31200000000001</v>
      </c>
    </row>
    <row r="36" spans="1:12" s="26" customFormat="1" ht="15" customHeight="1">
      <c r="A36" s="27">
        <v>29</v>
      </c>
      <c r="B36" s="28">
        <v>44354</v>
      </c>
      <c r="C36" s="29" t="s">
        <v>88</v>
      </c>
      <c r="D36" s="29" t="s">
        <v>89</v>
      </c>
      <c r="E36" s="29" t="s">
        <v>27</v>
      </c>
      <c r="F36" s="29" t="s">
        <v>87</v>
      </c>
      <c r="G36" s="30">
        <v>11</v>
      </c>
      <c r="H36" s="31">
        <f>VLOOKUP(F36,'[1]ARISTO PHARMASEUTICALS'!$C:$D,2,FALSE)</f>
        <v>19.440000000000001</v>
      </c>
      <c r="I36" s="31">
        <f t="shared" si="0"/>
        <v>42.768000000000001</v>
      </c>
      <c r="J36" s="31">
        <f t="shared" si="1"/>
        <v>22</v>
      </c>
      <c r="K36" s="31">
        <v>35</v>
      </c>
      <c r="L36" s="31">
        <f t="shared" si="2"/>
        <v>313.608</v>
      </c>
    </row>
    <row r="37" spans="1:12" s="26" customFormat="1" ht="15" customHeight="1">
      <c r="A37" s="27">
        <v>30</v>
      </c>
      <c r="B37" s="28">
        <v>44354</v>
      </c>
      <c r="C37" s="29" t="s">
        <v>90</v>
      </c>
      <c r="D37" s="29" t="s">
        <v>91</v>
      </c>
      <c r="E37" s="29" t="s">
        <v>27</v>
      </c>
      <c r="F37" s="29" t="s">
        <v>87</v>
      </c>
      <c r="G37" s="30">
        <v>1</v>
      </c>
      <c r="H37" s="31">
        <f>VLOOKUP(F37,'[1]ARISTO PHARMASEUTICALS'!$C:$D,2,FALSE)</f>
        <v>19.440000000000001</v>
      </c>
      <c r="I37" s="31">
        <f t="shared" si="0"/>
        <v>3.8880000000000003</v>
      </c>
      <c r="J37" s="31">
        <f t="shared" si="1"/>
        <v>2</v>
      </c>
      <c r="K37" s="31">
        <v>35</v>
      </c>
      <c r="L37" s="31">
        <f t="shared" si="2"/>
        <v>60.328000000000003</v>
      </c>
    </row>
    <row r="38" spans="1:12" s="26" customFormat="1" ht="15" customHeight="1">
      <c r="A38" s="27">
        <v>31</v>
      </c>
      <c r="B38" s="28">
        <v>44354</v>
      </c>
      <c r="C38" s="29" t="s">
        <v>92</v>
      </c>
      <c r="D38" s="29" t="s">
        <v>93</v>
      </c>
      <c r="E38" s="29" t="s">
        <v>27</v>
      </c>
      <c r="F38" s="29" t="s">
        <v>61</v>
      </c>
      <c r="G38" s="30">
        <v>1</v>
      </c>
      <c r="H38" s="31">
        <f>VLOOKUP(F38,'[1]ARISTO PHARMASEUTICALS'!$C:$D,2,FALSE)</f>
        <v>19.440000000000001</v>
      </c>
      <c r="I38" s="31">
        <f t="shared" si="0"/>
        <v>3.8880000000000003</v>
      </c>
      <c r="J38" s="31">
        <f t="shared" si="1"/>
        <v>2</v>
      </c>
      <c r="K38" s="31">
        <v>35</v>
      </c>
      <c r="L38" s="31">
        <f t="shared" si="2"/>
        <v>60.328000000000003</v>
      </c>
    </row>
    <row r="39" spans="1:12" s="26" customFormat="1" ht="15" customHeight="1">
      <c r="A39" s="27">
        <v>32</v>
      </c>
      <c r="B39" s="28">
        <v>44354</v>
      </c>
      <c r="C39" s="29" t="s">
        <v>94</v>
      </c>
      <c r="D39" s="29" t="s">
        <v>95</v>
      </c>
      <c r="E39" s="29" t="s">
        <v>27</v>
      </c>
      <c r="F39" s="29" t="s">
        <v>61</v>
      </c>
      <c r="G39" s="30">
        <v>3</v>
      </c>
      <c r="H39" s="31">
        <f>VLOOKUP(F39,'[1]ARISTO PHARMASEUTICALS'!$C:$D,2,FALSE)</f>
        <v>19.440000000000001</v>
      </c>
      <c r="I39" s="31">
        <f t="shared" si="0"/>
        <v>11.664000000000001</v>
      </c>
      <c r="J39" s="31">
        <f t="shared" si="1"/>
        <v>6</v>
      </c>
      <c r="K39" s="31">
        <v>35</v>
      </c>
      <c r="L39" s="31">
        <f t="shared" si="2"/>
        <v>110.98400000000001</v>
      </c>
    </row>
    <row r="40" spans="1:12" s="26" customFormat="1" ht="15" customHeight="1">
      <c r="A40" s="27">
        <v>33</v>
      </c>
      <c r="B40" s="28">
        <v>44354</v>
      </c>
      <c r="C40" s="29" t="s">
        <v>96</v>
      </c>
      <c r="D40" s="29" t="s">
        <v>97</v>
      </c>
      <c r="E40" s="29" t="s">
        <v>27</v>
      </c>
      <c r="F40" s="29" t="s">
        <v>61</v>
      </c>
      <c r="G40" s="30">
        <v>15</v>
      </c>
      <c r="H40" s="31">
        <f>VLOOKUP(F40,'[1]ARISTO PHARMASEUTICALS'!$C:$D,2,FALSE)</f>
        <v>19.440000000000001</v>
      </c>
      <c r="I40" s="31">
        <f t="shared" si="0"/>
        <v>58.320000000000007</v>
      </c>
      <c r="J40" s="31">
        <f t="shared" si="1"/>
        <v>30</v>
      </c>
      <c r="K40" s="31">
        <v>35</v>
      </c>
      <c r="L40" s="31">
        <f t="shared" si="2"/>
        <v>414.92</v>
      </c>
    </row>
    <row r="41" spans="1:12" s="26" customFormat="1" ht="15" customHeight="1">
      <c r="A41" s="27">
        <v>34</v>
      </c>
      <c r="B41" s="28">
        <v>44354</v>
      </c>
      <c r="C41" s="29" t="s">
        <v>98</v>
      </c>
      <c r="D41" s="29" t="s">
        <v>99</v>
      </c>
      <c r="E41" s="29" t="s">
        <v>27</v>
      </c>
      <c r="F41" s="29" t="s">
        <v>61</v>
      </c>
      <c r="G41" s="30">
        <v>2</v>
      </c>
      <c r="H41" s="31">
        <f>VLOOKUP(F41,'[1]ARISTO PHARMASEUTICALS'!$C:$D,2,FALSE)</f>
        <v>19.440000000000001</v>
      </c>
      <c r="I41" s="31">
        <f t="shared" si="0"/>
        <v>7.7760000000000007</v>
      </c>
      <c r="J41" s="31">
        <f t="shared" si="1"/>
        <v>4</v>
      </c>
      <c r="K41" s="31">
        <v>35</v>
      </c>
      <c r="L41" s="31">
        <f t="shared" si="2"/>
        <v>85.656000000000006</v>
      </c>
    </row>
    <row r="42" spans="1:12" s="26" customFormat="1" ht="15" customHeight="1">
      <c r="A42" s="27">
        <v>35</v>
      </c>
      <c r="B42" s="28">
        <v>44355</v>
      </c>
      <c r="C42" s="29" t="s">
        <v>100</v>
      </c>
      <c r="D42" s="29" t="s">
        <v>101</v>
      </c>
      <c r="E42" s="29" t="s">
        <v>27</v>
      </c>
      <c r="F42" s="29" t="s">
        <v>61</v>
      </c>
      <c r="G42" s="30">
        <v>4</v>
      </c>
      <c r="H42" s="31">
        <f>VLOOKUP(F42,'[1]ARISTO PHARMASEUTICALS'!$C:$D,2,FALSE)</f>
        <v>19.440000000000001</v>
      </c>
      <c r="I42" s="31">
        <f t="shared" si="0"/>
        <v>15.552000000000001</v>
      </c>
      <c r="J42" s="31">
        <f t="shared" si="1"/>
        <v>8</v>
      </c>
      <c r="K42" s="31">
        <v>35</v>
      </c>
      <c r="L42" s="31">
        <f t="shared" si="2"/>
        <v>136.31200000000001</v>
      </c>
    </row>
    <row r="43" spans="1:12" s="26" customFormat="1" ht="15" customHeight="1">
      <c r="A43" s="27">
        <v>36</v>
      </c>
      <c r="B43" s="28">
        <v>44355</v>
      </c>
      <c r="C43" s="29" t="s">
        <v>102</v>
      </c>
      <c r="D43" s="29" t="s">
        <v>103</v>
      </c>
      <c r="E43" s="29" t="s">
        <v>27</v>
      </c>
      <c r="F43" s="29" t="s">
        <v>61</v>
      </c>
      <c r="G43" s="30">
        <v>6</v>
      </c>
      <c r="H43" s="31">
        <f>VLOOKUP(F43,'[1]ARISTO PHARMASEUTICALS'!$C:$D,2,FALSE)</f>
        <v>19.440000000000001</v>
      </c>
      <c r="I43" s="31">
        <f t="shared" si="0"/>
        <v>23.328000000000003</v>
      </c>
      <c r="J43" s="31">
        <f t="shared" si="1"/>
        <v>12</v>
      </c>
      <c r="K43" s="31">
        <v>35</v>
      </c>
      <c r="L43" s="31">
        <f t="shared" si="2"/>
        <v>186.96800000000002</v>
      </c>
    </row>
    <row r="44" spans="1:12" s="26" customFormat="1" ht="15" customHeight="1">
      <c r="A44" s="27">
        <v>37</v>
      </c>
      <c r="B44" s="28">
        <v>44355</v>
      </c>
      <c r="C44" s="29" t="s">
        <v>104</v>
      </c>
      <c r="D44" s="29" t="s">
        <v>105</v>
      </c>
      <c r="E44" s="29" t="s">
        <v>27</v>
      </c>
      <c r="F44" s="29" t="s">
        <v>61</v>
      </c>
      <c r="G44" s="30">
        <v>50</v>
      </c>
      <c r="H44" s="31">
        <f>VLOOKUP(F44,'[1]ARISTO PHARMASEUTICALS'!$C:$D,2,FALSE)</f>
        <v>19.440000000000001</v>
      </c>
      <c r="I44" s="31">
        <f t="shared" si="0"/>
        <v>194.40000000000003</v>
      </c>
      <c r="J44" s="31">
        <f t="shared" si="1"/>
        <v>100</v>
      </c>
      <c r="K44" s="31">
        <v>35</v>
      </c>
      <c r="L44" s="31">
        <f t="shared" si="2"/>
        <v>1301.4000000000001</v>
      </c>
    </row>
    <row r="45" spans="1:12" s="26" customFormat="1" ht="15" customHeight="1">
      <c r="A45" s="27">
        <v>38</v>
      </c>
      <c r="B45" s="28">
        <v>44355</v>
      </c>
      <c r="C45" s="29" t="s">
        <v>106</v>
      </c>
      <c r="D45" s="29" t="s">
        <v>107</v>
      </c>
      <c r="E45" s="29" t="s">
        <v>27</v>
      </c>
      <c r="F45" s="29" t="s">
        <v>61</v>
      </c>
      <c r="G45" s="30">
        <v>3</v>
      </c>
      <c r="H45" s="31">
        <f>VLOOKUP(F45,'[1]ARISTO PHARMASEUTICALS'!$C:$D,2,FALSE)</f>
        <v>19.440000000000001</v>
      </c>
      <c r="I45" s="31">
        <f t="shared" si="0"/>
        <v>11.664000000000001</v>
      </c>
      <c r="J45" s="31">
        <f t="shared" si="1"/>
        <v>6</v>
      </c>
      <c r="K45" s="31">
        <v>35</v>
      </c>
      <c r="L45" s="31">
        <f t="shared" si="2"/>
        <v>110.98400000000001</v>
      </c>
    </row>
    <row r="46" spans="1:12" s="26" customFormat="1" ht="15" customHeight="1">
      <c r="A46" s="27">
        <v>39</v>
      </c>
      <c r="B46" s="28">
        <v>44355</v>
      </c>
      <c r="C46" s="29" t="s">
        <v>108</v>
      </c>
      <c r="D46" s="29" t="s">
        <v>109</v>
      </c>
      <c r="E46" s="29" t="s">
        <v>27</v>
      </c>
      <c r="F46" s="29" t="s">
        <v>54</v>
      </c>
      <c r="G46" s="30">
        <v>9</v>
      </c>
      <c r="H46" s="31">
        <f>VLOOKUP(F46,'[1]ARISTO PHARMASEUTICALS'!$C:$D,2,FALSE)</f>
        <v>28.51</v>
      </c>
      <c r="I46" s="31">
        <f t="shared" si="0"/>
        <v>51.318000000000012</v>
      </c>
      <c r="J46" s="31">
        <f t="shared" si="1"/>
        <v>18</v>
      </c>
      <c r="K46" s="31">
        <v>35</v>
      </c>
      <c r="L46" s="31">
        <f t="shared" si="2"/>
        <v>360.90800000000002</v>
      </c>
    </row>
    <row r="47" spans="1:12" s="26" customFormat="1" ht="15" customHeight="1">
      <c r="A47" s="27">
        <v>40</v>
      </c>
      <c r="B47" s="28">
        <v>44355</v>
      </c>
      <c r="C47" s="29" t="s">
        <v>110</v>
      </c>
      <c r="D47" s="29" t="s">
        <v>111</v>
      </c>
      <c r="E47" s="29" t="s">
        <v>27</v>
      </c>
      <c r="F47" s="29" t="s">
        <v>54</v>
      </c>
      <c r="G47" s="30">
        <v>1</v>
      </c>
      <c r="H47" s="31">
        <f>VLOOKUP(F47,'[1]ARISTO PHARMASEUTICALS'!$C:$D,2,FALSE)</f>
        <v>28.51</v>
      </c>
      <c r="I47" s="31">
        <f t="shared" si="0"/>
        <v>5.7020000000000008</v>
      </c>
      <c r="J47" s="31">
        <f t="shared" si="1"/>
        <v>2</v>
      </c>
      <c r="K47" s="31">
        <v>35</v>
      </c>
      <c r="L47" s="31">
        <f t="shared" si="2"/>
        <v>71.212000000000003</v>
      </c>
    </row>
    <row r="48" spans="1:12" s="26" customFormat="1" ht="15" customHeight="1">
      <c r="A48" s="27">
        <v>41</v>
      </c>
      <c r="B48" s="28">
        <v>44355</v>
      </c>
      <c r="C48" s="29" t="s">
        <v>112</v>
      </c>
      <c r="D48" s="29" t="s">
        <v>113</v>
      </c>
      <c r="E48" s="29" t="s">
        <v>27</v>
      </c>
      <c r="F48" s="29" t="s">
        <v>54</v>
      </c>
      <c r="G48" s="30">
        <v>34</v>
      </c>
      <c r="H48" s="31">
        <f>VLOOKUP(F48,'[1]ARISTO PHARMASEUTICALS'!$C:$D,2,FALSE)</f>
        <v>28.51</v>
      </c>
      <c r="I48" s="31">
        <f t="shared" si="0"/>
        <v>193.86800000000002</v>
      </c>
      <c r="J48" s="31">
        <f t="shared" si="1"/>
        <v>68</v>
      </c>
      <c r="K48" s="31">
        <v>35</v>
      </c>
      <c r="L48" s="31">
        <f t="shared" si="2"/>
        <v>1266.2080000000001</v>
      </c>
    </row>
    <row r="49" spans="1:12" s="26" customFormat="1" ht="15" customHeight="1">
      <c r="A49" s="27">
        <v>42</v>
      </c>
      <c r="B49" s="28">
        <v>44355</v>
      </c>
      <c r="C49" s="29" t="s">
        <v>114</v>
      </c>
      <c r="D49" s="29" t="s">
        <v>115</v>
      </c>
      <c r="E49" s="29" t="s">
        <v>27</v>
      </c>
      <c r="F49" s="29" t="s">
        <v>54</v>
      </c>
      <c r="G49" s="30">
        <v>2</v>
      </c>
      <c r="H49" s="31">
        <f>VLOOKUP(F49,'[1]ARISTO PHARMASEUTICALS'!$C:$D,2,FALSE)</f>
        <v>28.51</v>
      </c>
      <c r="I49" s="31">
        <f t="shared" si="0"/>
        <v>11.404000000000002</v>
      </c>
      <c r="J49" s="31">
        <f t="shared" si="1"/>
        <v>4</v>
      </c>
      <c r="K49" s="31">
        <v>35</v>
      </c>
      <c r="L49" s="31">
        <f t="shared" si="2"/>
        <v>107.42400000000001</v>
      </c>
    </row>
    <row r="50" spans="1:12" s="26" customFormat="1" ht="15" customHeight="1">
      <c r="A50" s="27">
        <v>43</v>
      </c>
      <c r="B50" s="28">
        <v>44355</v>
      </c>
      <c r="C50" s="29" t="s">
        <v>116</v>
      </c>
      <c r="D50" s="29" t="s">
        <v>117</v>
      </c>
      <c r="E50" s="29" t="s">
        <v>27</v>
      </c>
      <c r="F50" s="29" t="s">
        <v>54</v>
      </c>
      <c r="G50" s="30">
        <v>1</v>
      </c>
      <c r="H50" s="31">
        <f>VLOOKUP(F50,'[1]ARISTO PHARMASEUTICALS'!$C:$D,2,FALSE)</f>
        <v>28.51</v>
      </c>
      <c r="I50" s="31">
        <f t="shared" si="0"/>
        <v>5.7020000000000008</v>
      </c>
      <c r="J50" s="31">
        <f t="shared" si="1"/>
        <v>2</v>
      </c>
      <c r="K50" s="31">
        <v>35</v>
      </c>
      <c r="L50" s="31">
        <f t="shared" si="2"/>
        <v>71.212000000000003</v>
      </c>
    </row>
    <row r="51" spans="1:12" s="26" customFormat="1" ht="15" customHeight="1">
      <c r="A51" s="27">
        <v>44</v>
      </c>
      <c r="B51" s="28">
        <v>44355</v>
      </c>
      <c r="C51" s="29" t="s">
        <v>118</v>
      </c>
      <c r="D51" s="29" t="s">
        <v>119</v>
      </c>
      <c r="E51" s="29" t="s">
        <v>27</v>
      </c>
      <c r="F51" s="29" t="s">
        <v>54</v>
      </c>
      <c r="G51" s="30">
        <v>2</v>
      </c>
      <c r="H51" s="31">
        <f>VLOOKUP(F51,'[1]ARISTO PHARMASEUTICALS'!$C:$D,2,FALSE)</f>
        <v>28.51</v>
      </c>
      <c r="I51" s="31">
        <f t="shared" si="0"/>
        <v>11.404000000000002</v>
      </c>
      <c r="J51" s="31">
        <f t="shared" si="1"/>
        <v>4</v>
      </c>
      <c r="K51" s="31">
        <v>35</v>
      </c>
      <c r="L51" s="31">
        <f t="shared" si="2"/>
        <v>107.42400000000001</v>
      </c>
    </row>
    <row r="52" spans="1:12" s="26" customFormat="1" ht="15" customHeight="1">
      <c r="A52" s="27">
        <v>45</v>
      </c>
      <c r="B52" s="28">
        <v>44355</v>
      </c>
      <c r="C52" s="29" t="s">
        <v>120</v>
      </c>
      <c r="D52" s="29" t="s">
        <v>121</v>
      </c>
      <c r="E52" s="29" t="s">
        <v>27</v>
      </c>
      <c r="F52" s="29" t="s">
        <v>54</v>
      </c>
      <c r="G52" s="30">
        <v>17</v>
      </c>
      <c r="H52" s="31">
        <f>VLOOKUP(F52,'[1]ARISTO PHARMASEUTICALS'!$C:$D,2,FALSE)</f>
        <v>28.51</v>
      </c>
      <c r="I52" s="31">
        <f t="shared" si="0"/>
        <v>96.934000000000012</v>
      </c>
      <c r="J52" s="31">
        <f t="shared" si="1"/>
        <v>34</v>
      </c>
      <c r="K52" s="31">
        <v>35</v>
      </c>
      <c r="L52" s="31">
        <f t="shared" si="2"/>
        <v>650.60400000000004</v>
      </c>
    </row>
    <row r="53" spans="1:12" s="26" customFormat="1" ht="15" customHeight="1">
      <c r="A53" s="27">
        <v>46</v>
      </c>
      <c r="B53" s="28">
        <v>44355</v>
      </c>
      <c r="C53" s="29" t="s">
        <v>122</v>
      </c>
      <c r="D53" s="29" t="s">
        <v>123</v>
      </c>
      <c r="E53" s="29" t="s">
        <v>27</v>
      </c>
      <c r="F53" s="29" t="s">
        <v>54</v>
      </c>
      <c r="G53" s="30">
        <v>1</v>
      </c>
      <c r="H53" s="31">
        <f>VLOOKUP(F53,'[1]ARISTO PHARMASEUTICALS'!$C:$D,2,FALSE)</f>
        <v>28.51</v>
      </c>
      <c r="I53" s="31">
        <f t="shared" si="0"/>
        <v>5.7020000000000008</v>
      </c>
      <c r="J53" s="31">
        <f t="shared" si="1"/>
        <v>2</v>
      </c>
      <c r="K53" s="31">
        <v>35</v>
      </c>
      <c r="L53" s="31">
        <f t="shared" si="2"/>
        <v>71.212000000000003</v>
      </c>
    </row>
    <row r="54" spans="1:12" s="26" customFormat="1" ht="15" customHeight="1">
      <c r="A54" s="27">
        <v>47</v>
      </c>
      <c r="B54" s="28">
        <v>44355</v>
      </c>
      <c r="C54" s="29" t="s">
        <v>124</v>
      </c>
      <c r="D54" s="29" t="s">
        <v>125</v>
      </c>
      <c r="E54" s="29" t="s">
        <v>27</v>
      </c>
      <c r="F54" s="29" t="s">
        <v>54</v>
      </c>
      <c r="G54" s="30">
        <v>2</v>
      </c>
      <c r="H54" s="31">
        <f>VLOOKUP(F54,'[1]ARISTO PHARMASEUTICALS'!$C:$D,2,FALSE)</f>
        <v>28.51</v>
      </c>
      <c r="I54" s="31">
        <f t="shared" si="0"/>
        <v>11.404000000000002</v>
      </c>
      <c r="J54" s="31">
        <f t="shared" si="1"/>
        <v>4</v>
      </c>
      <c r="K54" s="31">
        <v>35</v>
      </c>
      <c r="L54" s="31">
        <f t="shared" si="2"/>
        <v>107.42400000000001</v>
      </c>
    </row>
    <row r="55" spans="1:12" s="26" customFormat="1" ht="15" customHeight="1">
      <c r="A55" s="27">
        <v>48</v>
      </c>
      <c r="B55" s="28">
        <v>44355</v>
      </c>
      <c r="C55" s="29" t="s">
        <v>126</v>
      </c>
      <c r="D55" s="29" t="s">
        <v>127</v>
      </c>
      <c r="E55" s="29" t="s">
        <v>27</v>
      </c>
      <c r="F55" s="29" t="s">
        <v>35</v>
      </c>
      <c r="G55" s="30">
        <v>2</v>
      </c>
      <c r="H55" s="31">
        <f>VLOOKUP(F55,'[1]ARISTO PHARMASEUTICALS'!$C:$D,2,FALSE)</f>
        <v>28.51</v>
      </c>
      <c r="I55" s="31">
        <f t="shared" si="0"/>
        <v>11.404000000000002</v>
      </c>
      <c r="J55" s="31">
        <f t="shared" si="1"/>
        <v>4</v>
      </c>
      <c r="K55" s="31">
        <v>35</v>
      </c>
      <c r="L55" s="31">
        <f t="shared" si="2"/>
        <v>107.42400000000001</v>
      </c>
    </row>
    <row r="56" spans="1:12" s="26" customFormat="1" ht="15" customHeight="1">
      <c r="A56" s="27">
        <v>49</v>
      </c>
      <c r="B56" s="28">
        <v>44355</v>
      </c>
      <c r="C56" s="29" t="s">
        <v>128</v>
      </c>
      <c r="D56" s="29" t="s">
        <v>129</v>
      </c>
      <c r="E56" s="29" t="s">
        <v>27</v>
      </c>
      <c r="F56" s="29" t="s">
        <v>35</v>
      </c>
      <c r="G56" s="30">
        <v>2</v>
      </c>
      <c r="H56" s="31">
        <f>VLOOKUP(F56,'[1]ARISTO PHARMASEUTICALS'!$C:$D,2,FALSE)</f>
        <v>28.51</v>
      </c>
      <c r="I56" s="31">
        <f t="shared" si="0"/>
        <v>11.404000000000002</v>
      </c>
      <c r="J56" s="31">
        <f t="shared" si="1"/>
        <v>4</v>
      </c>
      <c r="K56" s="31">
        <v>35</v>
      </c>
      <c r="L56" s="31">
        <f t="shared" si="2"/>
        <v>107.42400000000001</v>
      </c>
    </row>
    <row r="57" spans="1:12" s="26" customFormat="1" ht="15" customHeight="1">
      <c r="A57" s="27">
        <v>50</v>
      </c>
      <c r="B57" s="28">
        <v>44355</v>
      </c>
      <c r="C57" s="29" t="s">
        <v>130</v>
      </c>
      <c r="D57" s="29" t="s">
        <v>131</v>
      </c>
      <c r="E57" s="29" t="s">
        <v>27</v>
      </c>
      <c r="F57" s="29" t="s">
        <v>35</v>
      </c>
      <c r="G57" s="30">
        <v>2</v>
      </c>
      <c r="H57" s="31">
        <f>VLOOKUP(F57,'[1]ARISTO PHARMASEUTICALS'!$C:$D,2,FALSE)</f>
        <v>28.51</v>
      </c>
      <c r="I57" s="31">
        <f t="shared" si="0"/>
        <v>11.404000000000002</v>
      </c>
      <c r="J57" s="31">
        <f t="shared" si="1"/>
        <v>4</v>
      </c>
      <c r="K57" s="31">
        <v>35</v>
      </c>
      <c r="L57" s="31">
        <f t="shared" si="2"/>
        <v>107.42400000000001</v>
      </c>
    </row>
    <row r="58" spans="1:12" s="26" customFormat="1" ht="15" customHeight="1">
      <c r="A58" s="27">
        <v>51</v>
      </c>
      <c r="B58" s="28">
        <v>44355</v>
      </c>
      <c r="C58" s="29" t="s">
        <v>132</v>
      </c>
      <c r="D58" s="29" t="s">
        <v>133</v>
      </c>
      <c r="E58" s="29" t="s">
        <v>27</v>
      </c>
      <c r="F58" s="29" t="s">
        <v>35</v>
      </c>
      <c r="G58" s="30">
        <v>21</v>
      </c>
      <c r="H58" s="31">
        <f>VLOOKUP(F58,'[1]ARISTO PHARMASEUTICALS'!$C:$D,2,FALSE)</f>
        <v>28.51</v>
      </c>
      <c r="I58" s="31">
        <f t="shared" si="0"/>
        <v>119.74200000000002</v>
      </c>
      <c r="J58" s="31">
        <f t="shared" si="1"/>
        <v>42</v>
      </c>
      <c r="K58" s="31">
        <v>35</v>
      </c>
      <c r="L58" s="31">
        <f t="shared" si="2"/>
        <v>795.452</v>
      </c>
    </row>
    <row r="59" spans="1:12" s="26" customFormat="1" ht="15" customHeight="1">
      <c r="A59" s="27">
        <v>52</v>
      </c>
      <c r="B59" s="28">
        <v>44355</v>
      </c>
      <c r="C59" s="29" t="s">
        <v>134</v>
      </c>
      <c r="D59" s="29" t="s">
        <v>135</v>
      </c>
      <c r="E59" s="29" t="s">
        <v>27</v>
      </c>
      <c r="F59" s="29" t="s">
        <v>61</v>
      </c>
      <c r="G59" s="30">
        <v>2</v>
      </c>
      <c r="H59" s="31">
        <f>VLOOKUP(F59,'[1]ARISTO PHARMASEUTICALS'!$C:$D,2,FALSE)</f>
        <v>19.440000000000001</v>
      </c>
      <c r="I59" s="31">
        <f t="shared" si="0"/>
        <v>7.7760000000000007</v>
      </c>
      <c r="J59" s="31">
        <f t="shared" si="1"/>
        <v>4</v>
      </c>
      <c r="K59" s="31">
        <v>35</v>
      </c>
      <c r="L59" s="31">
        <f t="shared" si="2"/>
        <v>85.656000000000006</v>
      </c>
    </row>
    <row r="60" spans="1:12" s="26" customFormat="1" ht="15" customHeight="1">
      <c r="A60" s="27">
        <v>53</v>
      </c>
      <c r="B60" s="28">
        <v>44355</v>
      </c>
      <c r="C60" s="29" t="s">
        <v>136</v>
      </c>
      <c r="D60" s="29" t="s">
        <v>137</v>
      </c>
      <c r="E60" s="29" t="s">
        <v>27</v>
      </c>
      <c r="F60" s="29" t="s">
        <v>61</v>
      </c>
      <c r="G60" s="30">
        <v>16</v>
      </c>
      <c r="H60" s="31">
        <f>VLOOKUP(F60,'[1]ARISTO PHARMASEUTICALS'!$C:$D,2,FALSE)</f>
        <v>19.440000000000001</v>
      </c>
      <c r="I60" s="31">
        <f t="shared" si="0"/>
        <v>62.208000000000006</v>
      </c>
      <c r="J60" s="31">
        <f t="shared" si="1"/>
        <v>32</v>
      </c>
      <c r="K60" s="31">
        <v>35</v>
      </c>
      <c r="L60" s="31">
        <f t="shared" si="2"/>
        <v>440.24800000000005</v>
      </c>
    </row>
    <row r="61" spans="1:12" s="26" customFormat="1" ht="15" customHeight="1">
      <c r="A61" s="27">
        <v>54</v>
      </c>
      <c r="B61" s="28">
        <v>44355</v>
      </c>
      <c r="C61" s="29" t="s">
        <v>138</v>
      </c>
      <c r="D61" s="29" t="s">
        <v>139</v>
      </c>
      <c r="E61" s="29" t="s">
        <v>27</v>
      </c>
      <c r="F61" s="29" t="s">
        <v>61</v>
      </c>
      <c r="G61" s="30">
        <v>2</v>
      </c>
      <c r="H61" s="31">
        <f>VLOOKUP(F61,'[1]ARISTO PHARMASEUTICALS'!$C:$D,2,FALSE)</f>
        <v>19.440000000000001</v>
      </c>
      <c r="I61" s="31">
        <f t="shared" si="0"/>
        <v>7.7760000000000007</v>
      </c>
      <c r="J61" s="31">
        <f t="shared" si="1"/>
        <v>4</v>
      </c>
      <c r="K61" s="31">
        <v>35</v>
      </c>
      <c r="L61" s="31">
        <f t="shared" si="2"/>
        <v>85.656000000000006</v>
      </c>
    </row>
    <row r="62" spans="1:12" s="26" customFormat="1" ht="15" customHeight="1">
      <c r="A62" s="27">
        <v>55</v>
      </c>
      <c r="B62" s="28">
        <v>44355</v>
      </c>
      <c r="C62" s="29" t="s">
        <v>140</v>
      </c>
      <c r="D62" s="29" t="s">
        <v>141</v>
      </c>
      <c r="E62" s="29" t="s">
        <v>27</v>
      </c>
      <c r="F62" s="29" t="s">
        <v>61</v>
      </c>
      <c r="G62" s="30">
        <v>3</v>
      </c>
      <c r="H62" s="31">
        <f>VLOOKUP(F62,'[1]ARISTO PHARMASEUTICALS'!$C:$D,2,FALSE)</f>
        <v>19.440000000000001</v>
      </c>
      <c r="I62" s="31">
        <f t="shared" si="0"/>
        <v>11.664000000000001</v>
      </c>
      <c r="J62" s="31">
        <f t="shared" si="1"/>
        <v>6</v>
      </c>
      <c r="K62" s="31">
        <v>35</v>
      </c>
      <c r="L62" s="31">
        <f t="shared" si="2"/>
        <v>110.98400000000001</v>
      </c>
    </row>
    <row r="63" spans="1:12" s="26" customFormat="1" ht="15" customHeight="1">
      <c r="A63" s="27">
        <v>56</v>
      </c>
      <c r="B63" s="28">
        <v>44356</v>
      </c>
      <c r="C63" s="29" t="s">
        <v>142</v>
      </c>
      <c r="D63" s="29" t="s">
        <v>143</v>
      </c>
      <c r="E63" s="29" t="s">
        <v>27</v>
      </c>
      <c r="F63" s="29" t="s">
        <v>21</v>
      </c>
      <c r="G63" s="30">
        <v>1</v>
      </c>
      <c r="H63" s="31">
        <f>VLOOKUP(F63,'[1]ARISTO PHARMASEUTICALS'!$C:$D,2,FALSE)</f>
        <v>24.95</v>
      </c>
      <c r="I63" s="31">
        <f t="shared" si="0"/>
        <v>4.99</v>
      </c>
      <c r="J63" s="31">
        <f t="shared" si="1"/>
        <v>2</v>
      </c>
      <c r="K63" s="31">
        <v>35</v>
      </c>
      <c r="L63" s="31">
        <f t="shared" si="2"/>
        <v>66.94</v>
      </c>
    </row>
    <row r="64" spans="1:12" s="26" customFormat="1" ht="15" customHeight="1">
      <c r="A64" s="27">
        <v>57</v>
      </c>
      <c r="B64" s="28">
        <v>44356</v>
      </c>
      <c r="C64" s="29" t="s">
        <v>144</v>
      </c>
      <c r="D64" s="29" t="s">
        <v>145</v>
      </c>
      <c r="E64" s="29" t="s">
        <v>27</v>
      </c>
      <c r="F64" s="29" t="s">
        <v>21</v>
      </c>
      <c r="G64" s="30">
        <v>2</v>
      </c>
      <c r="H64" s="31">
        <f>VLOOKUP(F64,'[1]ARISTO PHARMASEUTICALS'!$C:$D,2,FALSE)</f>
        <v>24.95</v>
      </c>
      <c r="I64" s="31">
        <f t="shared" si="0"/>
        <v>9.98</v>
      </c>
      <c r="J64" s="31">
        <f t="shared" si="1"/>
        <v>4</v>
      </c>
      <c r="K64" s="31">
        <v>35</v>
      </c>
      <c r="L64" s="31">
        <f t="shared" si="2"/>
        <v>98.88</v>
      </c>
    </row>
    <row r="65" spans="1:12" s="26" customFormat="1" ht="15" customHeight="1">
      <c r="A65" s="27">
        <v>58</v>
      </c>
      <c r="B65" s="28">
        <v>44357</v>
      </c>
      <c r="C65" s="29" t="s">
        <v>146</v>
      </c>
      <c r="D65" s="29" t="s">
        <v>147</v>
      </c>
      <c r="E65" s="29" t="s">
        <v>27</v>
      </c>
      <c r="F65" s="29" t="s">
        <v>148</v>
      </c>
      <c r="G65" s="30">
        <v>2</v>
      </c>
      <c r="H65" s="32" t="s">
        <v>149</v>
      </c>
      <c r="I65" s="31">
        <v>0</v>
      </c>
      <c r="J65" s="31">
        <v>0</v>
      </c>
      <c r="K65" s="31">
        <v>35</v>
      </c>
      <c r="L65" s="31">
        <v>1785</v>
      </c>
    </row>
    <row r="66" spans="1:12" s="26" customFormat="1" ht="15" customHeight="1">
      <c r="A66" s="27">
        <v>59</v>
      </c>
      <c r="B66" s="28">
        <v>44357</v>
      </c>
      <c r="C66" s="29" t="s">
        <v>150</v>
      </c>
      <c r="D66" s="29" t="s">
        <v>151</v>
      </c>
      <c r="E66" s="29" t="s">
        <v>27</v>
      </c>
      <c r="F66" s="29" t="s">
        <v>66</v>
      </c>
      <c r="G66" s="30">
        <v>2</v>
      </c>
      <c r="H66" s="31">
        <f>VLOOKUP(F66,'[1]ARISTO PHARMASEUTICALS'!$C:$D,2,FALSE)</f>
        <v>28.51</v>
      </c>
      <c r="I66" s="31">
        <f t="shared" ref="I66:I129" si="3">G66*H66*20%</f>
        <v>11.404000000000002</v>
      </c>
      <c r="J66" s="31">
        <f t="shared" ref="J66:J129" si="4">G66*2</f>
        <v>4</v>
      </c>
      <c r="K66" s="31">
        <v>35</v>
      </c>
      <c r="L66" s="31">
        <f t="shared" ref="L66:L129" si="5">G66*H66+I66+J66+K66</f>
        <v>107.42400000000001</v>
      </c>
    </row>
    <row r="67" spans="1:12" s="26" customFormat="1" ht="15" customHeight="1">
      <c r="A67" s="27">
        <v>60</v>
      </c>
      <c r="B67" s="28">
        <v>44357</v>
      </c>
      <c r="C67" s="29" t="s">
        <v>152</v>
      </c>
      <c r="D67" s="29" t="s">
        <v>153</v>
      </c>
      <c r="E67" s="29" t="s">
        <v>27</v>
      </c>
      <c r="F67" s="29" t="s">
        <v>66</v>
      </c>
      <c r="G67" s="30">
        <v>27</v>
      </c>
      <c r="H67" s="31">
        <f>VLOOKUP(F67,'[1]ARISTO PHARMASEUTICALS'!$C:$D,2,FALSE)</f>
        <v>28.51</v>
      </c>
      <c r="I67" s="31">
        <f t="shared" si="3"/>
        <v>153.95400000000004</v>
      </c>
      <c r="J67" s="31">
        <f t="shared" si="4"/>
        <v>54</v>
      </c>
      <c r="K67" s="31">
        <v>35</v>
      </c>
      <c r="L67" s="31">
        <f t="shared" si="5"/>
        <v>1012.7240000000002</v>
      </c>
    </row>
    <row r="68" spans="1:12" s="26" customFormat="1" ht="15" customHeight="1">
      <c r="A68" s="27">
        <v>61</v>
      </c>
      <c r="B68" s="28">
        <v>44357</v>
      </c>
      <c r="C68" s="29" t="s">
        <v>154</v>
      </c>
      <c r="D68" s="29" t="s">
        <v>155</v>
      </c>
      <c r="E68" s="29" t="s">
        <v>27</v>
      </c>
      <c r="F68" s="29" t="s">
        <v>66</v>
      </c>
      <c r="G68" s="30">
        <v>7</v>
      </c>
      <c r="H68" s="31">
        <f>VLOOKUP(F68,'[1]ARISTO PHARMASEUTICALS'!$C:$D,2,FALSE)</f>
        <v>28.51</v>
      </c>
      <c r="I68" s="31">
        <f t="shared" si="3"/>
        <v>39.914000000000009</v>
      </c>
      <c r="J68" s="31">
        <f t="shared" si="4"/>
        <v>14</v>
      </c>
      <c r="K68" s="31">
        <v>35</v>
      </c>
      <c r="L68" s="31">
        <f t="shared" si="5"/>
        <v>288.48400000000004</v>
      </c>
    </row>
    <row r="69" spans="1:12" s="26" customFormat="1" ht="15" customHeight="1">
      <c r="A69" s="27">
        <v>62</v>
      </c>
      <c r="B69" s="28">
        <v>44357</v>
      </c>
      <c r="C69" s="29" t="s">
        <v>156</v>
      </c>
      <c r="D69" s="29" t="s">
        <v>157</v>
      </c>
      <c r="E69" s="29" t="s">
        <v>27</v>
      </c>
      <c r="F69" s="29" t="s">
        <v>35</v>
      </c>
      <c r="G69" s="30">
        <v>4</v>
      </c>
      <c r="H69" s="31">
        <f>VLOOKUP(F69,'[1]ARISTO PHARMASEUTICALS'!$C:$D,2,FALSE)</f>
        <v>28.51</v>
      </c>
      <c r="I69" s="31">
        <f t="shared" si="3"/>
        <v>22.808000000000003</v>
      </c>
      <c r="J69" s="31">
        <f t="shared" si="4"/>
        <v>8</v>
      </c>
      <c r="K69" s="31">
        <v>35</v>
      </c>
      <c r="L69" s="31">
        <f t="shared" si="5"/>
        <v>179.84800000000001</v>
      </c>
    </row>
    <row r="70" spans="1:12" s="26" customFormat="1" ht="15" customHeight="1">
      <c r="A70" s="27">
        <v>63</v>
      </c>
      <c r="B70" s="28">
        <v>44357</v>
      </c>
      <c r="C70" s="29" t="s">
        <v>158</v>
      </c>
      <c r="D70" s="29" t="s">
        <v>159</v>
      </c>
      <c r="E70" s="29" t="s">
        <v>27</v>
      </c>
      <c r="F70" s="29" t="s">
        <v>87</v>
      </c>
      <c r="G70" s="30">
        <v>5</v>
      </c>
      <c r="H70" s="31">
        <f>VLOOKUP(F70,'[1]ARISTO PHARMASEUTICALS'!$C:$D,2,FALSE)</f>
        <v>19.440000000000001</v>
      </c>
      <c r="I70" s="31">
        <f t="shared" si="3"/>
        <v>19.440000000000001</v>
      </c>
      <c r="J70" s="31">
        <f t="shared" si="4"/>
        <v>10</v>
      </c>
      <c r="K70" s="31">
        <v>35</v>
      </c>
      <c r="L70" s="31">
        <f t="shared" si="5"/>
        <v>161.63999999999999</v>
      </c>
    </row>
    <row r="71" spans="1:12" s="26" customFormat="1" ht="15" customHeight="1">
      <c r="A71" s="27">
        <v>64</v>
      </c>
      <c r="B71" s="28">
        <v>44357</v>
      </c>
      <c r="C71" s="29" t="s">
        <v>160</v>
      </c>
      <c r="D71" s="29" t="s">
        <v>161</v>
      </c>
      <c r="E71" s="29" t="s">
        <v>27</v>
      </c>
      <c r="F71" s="29" t="s">
        <v>87</v>
      </c>
      <c r="G71" s="30">
        <v>1</v>
      </c>
      <c r="H71" s="31">
        <f>VLOOKUP(F71,'[1]ARISTO PHARMASEUTICALS'!$C:$D,2,FALSE)</f>
        <v>19.440000000000001</v>
      </c>
      <c r="I71" s="31">
        <f t="shared" si="3"/>
        <v>3.8880000000000003</v>
      </c>
      <c r="J71" s="31">
        <f t="shared" si="4"/>
        <v>2</v>
      </c>
      <c r="K71" s="31">
        <v>35</v>
      </c>
      <c r="L71" s="31">
        <f t="shared" si="5"/>
        <v>60.328000000000003</v>
      </c>
    </row>
    <row r="72" spans="1:12" s="26" customFormat="1" ht="15" customHeight="1">
      <c r="A72" s="27">
        <v>65</v>
      </c>
      <c r="B72" s="28">
        <v>44357</v>
      </c>
      <c r="C72" s="29" t="s">
        <v>162</v>
      </c>
      <c r="D72" s="29" t="s">
        <v>163</v>
      </c>
      <c r="E72" s="29" t="s">
        <v>27</v>
      </c>
      <c r="F72" s="29" t="s">
        <v>87</v>
      </c>
      <c r="G72" s="30">
        <v>37</v>
      </c>
      <c r="H72" s="31">
        <f>VLOOKUP(F72,'[1]ARISTO PHARMASEUTICALS'!$C:$D,2,FALSE)</f>
        <v>19.440000000000001</v>
      </c>
      <c r="I72" s="31">
        <f t="shared" si="3"/>
        <v>143.85600000000002</v>
      </c>
      <c r="J72" s="31">
        <f t="shared" si="4"/>
        <v>74</v>
      </c>
      <c r="K72" s="31">
        <v>35</v>
      </c>
      <c r="L72" s="31">
        <f t="shared" si="5"/>
        <v>972.13600000000008</v>
      </c>
    </row>
    <row r="73" spans="1:12" s="26" customFormat="1" ht="15" customHeight="1">
      <c r="A73" s="27">
        <v>66</v>
      </c>
      <c r="B73" s="28">
        <v>44358</v>
      </c>
      <c r="C73" s="29" t="s">
        <v>164</v>
      </c>
      <c r="D73" s="29" t="s">
        <v>165</v>
      </c>
      <c r="E73" s="29" t="s">
        <v>27</v>
      </c>
      <c r="F73" s="29" t="s">
        <v>35</v>
      </c>
      <c r="G73" s="30">
        <v>7</v>
      </c>
      <c r="H73" s="31">
        <f>VLOOKUP(F73,'[1]ARISTO PHARMASEUTICALS'!$C:$D,2,FALSE)</f>
        <v>28.51</v>
      </c>
      <c r="I73" s="31">
        <f t="shared" si="3"/>
        <v>39.914000000000009</v>
      </c>
      <c r="J73" s="31">
        <f t="shared" si="4"/>
        <v>14</v>
      </c>
      <c r="K73" s="31">
        <v>35</v>
      </c>
      <c r="L73" s="31">
        <f t="shared" si="5"/>
        <v>288.48400000000004</v>
      </c>
    </row>
    <row r="74" spans="1:12" s="26" customFormat="1" ht="15" customHeight="1">
      <c r="A74" s="27">
        <v>67</v>
      </c>
      <c r="B74" s="28">
        <v>44358</v>
      </c>
      <c r="C74" s="29" t="s">
        <v>166</v>
      </c>
      <c r="D74" s="29" t="s">
        <v>167</v>
      </c>
      <c r="E74" s="29" t="s">
        <v>27</v>
      </c>
      <c r="F74" s="29" t="s">
        <v>35</v>
      </c>
      <c r="G74" s="30">
        <v>58</v>
      </c>
      <c r="H74" s="31">
        <f>VLOOKUP(F74,'[1]ARISTO PHARMASEUTICALS'!$C:$D,2,FALSE)</f>
        <v>28.51</v>
      </c>
      <c r="I74" s="31">
        <f t="shared" si="3"/>
        <v>330.71600000000007</v>
      </c>
      <c r="J74" s="31">
        <f t="shared" si="4"/>
        <v>116</v>
      </c>
      <c r="K74" s="31">
        <v>35</v>
      </c>
      <c r="L74" s="31">
        <f t="shared" si="5"/>
        <v>2135.2960000000003</v>
      </c>
    </row>
    <row r="75" spans="1:12" s="26" customFormat="1" ht="15" customHeight="1">
      <c r="A75" s="27">
        <v>68</v>
      </c>
      <c r="B75" s="28">
        <v>44358</v>
      </c>
      <c r="C75" s="29" t="s">
        <v>168</v>
      </c>
      <c r="D75" s="29" t="s">
        <v>169</v>
      </c>
      <c r="E75" s="29" t="s">
        <v>27</v>
      </c>
      <c r="F75" s="29" t="s">
        <v>35</v>
      </c>
      <c r="G75" s="30">
        <v>10</v>
      </c>
      <c r="H75" s="31">
        <f>VLOOKUP(F75,'[1]ARISTO PHARMASEUTICALS'!$C:$D,2,FALSE)</f>
        <v>28.51</v>
      </c>
      <c r="I75" s="31">
        <f t="shared" si="3"/>
        <v>57.02000000000001</v>
      </c>
      <c r="J75" s="31">
        <f t="shared" si="4"/>
        <v>20</v>
      </c>
      <c r="K75" s="31">
        <v>35</v>
      </c>
      <c r="L75" s="31">
        <f t="shared" si="5"/>
        <v>397.12</v>
      </c>
    </row>
    <row r="76" spans="1:12" s="26" customFormat="1" ht="15" customHeight="1">
      <c r="A76" s="27">
        <v>69</v>
      </c>
      <c r="B76" s="28">
        <v>44358</v>
      </c>
      <c r="C76" s="29" t="s">
        <v>170</v>
      </c>
      <c r="D76" s="29" t="s">
        <v>171</v>
      </c>
      <c r="E76" s="29" t="s">
        <v>27</v>
      </c>
      <c r="F76" s="29" t="s">
        <v>35</v>
      </c>
      <c r="G76" s="30">
        <v>2</v>
      </c>
      <c r="H76" s="31">
        <f>VLOOKUP(F76,'[1]ARISTO PHARMASEUTICALS'!$C:$D,2,FALSE)</f>
        <v>28.51</v>
      </c>
      <c r="I76" s="31">
        <f t="shared" si="3"/>
        <v>11.404000000000002</v>
      </c>
      <c r="J76" s="31">
        <f t="shared" si="4"/>
        <v>4</v>
      </c>
      <c r="K76" s="31">
        <v>35</v>
      </c>
      <c r="L76" s="31">
        <f t="shared" si="5"/>
        <v>107.42400000000001</v>
      </c>
    </row>
    <row r="77" spans="1:12" s="26" customFormat="1" ht="15" customHeight="1">
      <c r="A77" s="27">
        <v>70</v>
      </c>
      <c r="B77" s="28">
        <v>44362</v>
      </c>
      <c r="C77" s="29" t="s">
        <v>172</v>
      </c>
      <c r="D77" s="29" t="s">
        <v>173</v>
      </c>
      <c r="E77" s="29" t="s">
        <v>27</v>
      </c>
      <c r="F77" s="29" t="s">
        <v>54</v>
      </c>
      <c r="G77" s="30">
        <v>1</v>
      </c>
      <c r="H77" s="31">
        <f>VLOOKUP(F77,'[1]ARISTO PHARMASEUTICALS'!$C:$D,2,FALSE)</f>
        <v>28.51</v>
      </c>
      <c r="I77" s="31">
        <f t="shared" si="3"/>
        <v>5.7020000000000008</v>
      </c>
      <c r="J77" s="31">
        <f t="shared" si="4"/>
        <v>2</v>
      </c>
      <c r="K77" s="31">
        <v>35</v>
      </c>
      <c r="L77" s="31">
        <f t="shared" si="5"/>
        <v>71.212000000000003</v>
      </c>
    </row>
    <row r="78" spans="1:12" s="26" customFormat="1" ht="15" customHeight="1">
      <c r="A78" s="27">
        <v>71</v>
      </c>
      <c r="B78" s="28">
        <v>44362</v>
      </c>
      <c r="C78" s="29" t="s">
        <v>174</v>
      </c>
      <c r="D78" s="29" t="s">
        <v>175</v>
      </c>
      <c r="E78" s="29" t="s">
        <v>27</v>
      </c>
      <c r="F78" s="29" t="s">
        <v>54</v>
      </c>
      <c r="G78" s="30">
        <v>1</v>
      </c>
      <c r="H78" s="31">
        <f>VLOOKUP(F78,'[1]ARISTO PHARMASEUTICALS'!$C:$D,2,FALSE)</f>
        <v>28.51</v>
      </c>
      <c r="I78" s="31">
        <f t="shared" si="3"/>
        <v>5.7020000000000008</v>
      </c>
      <c r="J78" s="31">
        <f t="shared" si="4"/>
        <v>2</v>
      </c>
      <c r="K78" s="31">
        <v>35</v>
      </c>
      <c r="L78" s="31">
        <f t="shared" si="5"/>
        <v>71.212000000000003</v>
      </c>
    </row>
    <row r="79" spans="1:12" s="26" customFormat="1" ht="15" customHeight="1">
      <c r="A79" s="27">
        <v>72</v>
      </c>
      <c r="B79" s="28">
        <v>44362</v>
      </c>
      <c r="C79" s="29" t="s">
        <v>176</v>
      </c>
      <c r="D79" s="29" t="s">
        <v>177</v>
      </c>
      <c r="E79" s="29" t="s">
        <v>27</v>
      </c>
      <c r="F79" s="29" t="s">
        <v>54</v>
      </c>
      <c r="G79" s="30">
        <v>49</v>
      </c>
      <c r="H79" s="31">
        <f>VLOOKUP(F79,'[1]ARISTO PHARMASEUTICALS'!$C:$D,2,FALSE)</f>
        <v>28.51</v>
      </c>
      <c r="I79" s="31">
        <f t="shared" si="3"/>
        <v>279.39800000000002</v>
      </c>
      <c r="J79" s="31">
        <f t="shared" si="4"/>
        <v>98</v>
      </c>
      <c r="K79" s="31">
        <v>35</v>
      </c>
      <c r="L79" s="31">
        <f t="shared" si="5"/>
        <v>1809.3879999999999</v>
      </c>
    </row>
    <row r="80" spans="1:12" s="26" customFormat="1" ht="15" customHeight="1">
      <c r="A80" s="27">
        <v>73</v>
      </c>
      <c r="B80" s="28">
        <v>44363</v>
      </c>
      <c r="C80" s="29" t="s">
        <v>178</v>
      </c>
      <c r="D80" s="29" t="s">
        <v>179</v>
      </c>
      <c r="E80" s="29" t="s">
        <v>27</v>
      </c>
      <c r="F80" s="29" t="s">
        <v>54</v>
      </c>
      <c r="G80" s="30">
        <v>60</v>
      </c>
      <c r="H80" s="31">
        <f>VLOOKUP(F80,'[1]ARISTO PHARMASEUTICALS'!$C:$D,2,FALSE)</f>
        <v>28.51</v>
      </c>
      <c r="I80" s="31">
        <f t="shared" si="3"/>
        <v>342.12000000000006</v>
      </c>
      <c r="J80" s="31">
        <f t="shared" si="4"/>
        <v>120</v>
      </c>
      <c r="K80" s="31">
        <v>35</v>
      </c>
      <c r="L80" s="31">
        <f t="shared" si="5"/>
        <v>2207.7200000000003</v>
      </c>
    </row>
    <row r="81" spans="1:12" s="26" customFormat="1" ht="15" customHeight="1">
      <c r="A81" s="27">
        <v>74</v>
      </c>
      <c r="B81" s="28">
        <v>44363</v>
      </c>
      <c r="C81" s="29" t="s">
        <v>180</v>
      </c>
      <c r="D81" s="29" t="s">
        <v>181</v>
      </c>
      <c r="E81" s="29" t="s">
        <v>27</v>
      </c>
      <c r="F81" s="29" t="s">
        <v>54</v>
      </c>
      <c r="G81" s="30">
        <v>8</v>
      </c>
      <c r="H81" s="31">
        <f>VLOOKUP(F81,'[1]ARISTO PHARMASEUTICALS'!$C:$D,2,FALSE)</f>
        <v>28.51</v>
      </c>
      <c r="I81" s="31">
        <f t="shared" si="3"/>
        <v>45.616000000000007</v>
      </c>
      <c r="J81" s="31">
        <f t="shared" si="4"/>
        <v>16</v>
      </c>
      <c r="K81" s="31">
        <v>35</v>
      </c>
      <c r="L81" s="31">
        <f t="shared" si="5"/>
        <v>324.69600000000003</v>
      </c>
    </row>
    <row r="82" spans="1:12" s="26" customFormat="1" ht="15" customHeight="1">
      <c r="A82" s="27">
        <v>75</v>
      </c>
      <c r="B82" s="28">
        <v>44363</v>
      </c>
      <c r="C82" s="29" t="s">
        <v>182</v>
      </c>
      <c r="D82" s="29" t="s">
        <v>183</v>
      </c>
      <c r="E82" s="29" t="s">
        <v>27</v>
      </c>
      <c r="F82" s="29" t="s">
        <v>54</v>
      </c>
      <c r="G82" s="30">
        <v>3</v>
      </c>
      <c r="H82" s="31">
        <f>VLOOKUP(F82,'[1]ARISTO PHARMASEUTICALS'!$C:$D,2,FALSE)</f>
        <v>28.51</v>
      </c>
      <c r="I82" s="31">
        <f t="shared" si="3"/>
        <v>17.106000000000002</v>
      </c>
      <c r="J82" s="31">
        <f t="shared" si="4"/>
        <v>6</v>
      </c>
      <c r="K82" s="31">
        <v>35</v>
      </c>
      <c r="L82" s="31">
        <f t="shared" si="5"/>
        <v>143.636</v>
      </c>
    </row>
    <row r="83" spans="1:12" s="26" customFormat="1" ht="15" customHeight="1">
      <c r="A83" s="27">
        <v>76</v>
      </c>
      <c r="B83" s="28">
        <v>44363</v>
      </c>
      <c r="C83" s="29" t="s">
        <v>184</v>
      </c>
      <c r="D83" s="29" t="s">
        <v>185</v>
      </c>
      <c r="E83" s="29" t="s">
        <v>27</v>
      </c>
      <c r="F83" s="29" t="s">
        <v>76</v>
      </c>
      <c r="G83" s="30">
        <v>26</v>
      </c>
      <c r="H83" s="31">
        <f>VLOOKUP(F83,'[1]ARISTO PHARMASEUTICALS'!$C:$D,2,FALSE)</f>
        <v>28.51</v>
      </c>
      <c r="I83" s="31">
        <f t="shared" si="3"/>
        <v>148.25200000000001</v>
      </c>
      <c r="J83" s="31">
        <f t="shared" si="4"/>
        <v>52</v>
      </c>
      <c r="K83" s="31">
        <v>35</v>
      </c>
      <c r="L83" s="31">
        <f t="shared" si="5"/>
        <v>976.51199999999994</v>
      </c>
    </row>
    <row r="84" spans="1:12" s="26" customFormat="1" ht="15" customHeight="1">
      <c r="A84" s="27">
        <v>77</v>
      </c>
      <c r="B84" s="28">
        <v>44364</v>
      </c>
      <c r="C84" s="29" t="s">
        <v>186</v>
      </c>
      <c r="D84" s="29" t="s">
        <v>187</v>
      </c>
      <c r="E84" s="29" t="s">
        <v>27</v>
      </c>
      <c r="F84" s="29" t="s">
        <v>61</v>
      </c>
      <c r="G84" s="30">
        <v>68</v>
      </c>
      <c r="H84" s="31">
        <f>VLOOKUP(F84,'[1]ARISTO PHARMASEUTICALS'!$C:$D,2,FALSE)</f>
        <v>19.440000000000001</v>
      </c>
      <c r="I84" s="31">
        <f t="shared" si="3"/>
        <v>264.38400000000001</v>
      </c>
      <c r="J84" s="31">
        <f t="shared" si="4"/>
        <v>136</v>
      </c>
      <c r="K84" s="31">
        <v>35</v>
      </c>
      <c r="L84" s="31">
        <f t="shared" si="5"/>
        <v>1757.3040000000001</v>
      </c>
    </row>
    <row r="85" spans="1:12" s="26" customFormat="1" ht="15" customHeight="1">
      <c r="A85" s="27">
        <v>78</v>
      </c>
      <c r="B85" s="28">
        <v>44364</v>
      </c>
      <c r="C85" s="29" t="s">
        <v>188</v>
      </c>
      <c r="D85" s="29" t="s">
        <v>189</v>
      </c>
      <c r="E85" s="29" t="s">
        <v>27</v>
      </c>
      <c r="F85" s="29" t="s">
        <v>61</v>
      </c>
      <c r="G85" s="30">
        <v>4</v>
      </c>
      <c r="H85" s="31">
        <f>VLOOKUP(F85,'[1]ARISTO PHARMASEUTICALS'!$C:$D,2,FALSE)</f>
        <v>19.440000000000001</v>
      </c>
      <c r="I85" s="31">
        <f t="shared" si="3"/>
        <v>15.552000000000001</v>
      </c>
      <c r="J85" s="31">
        <f t="shared" si="4"/>
        <v>8</v>
      </c>
      <c r="K85" s="31">
        <v>35</v>
      </c>
      <c r="L85" s="31">
        <f t="shared" si="5"/>
        <v>136.31200000000001</v>
      </c>
    </row>
    <row r="86" spans="1:12" s="26" customFormat="1" ht="15" customHeight="1">
      <c r="A86" s="27">
        <v>79</v>
      </c>
      <c r="B86" s="28">
        <v>44364</v>
      </c>
      <c r="C86" s="29" t="s">
        <v>190</v>
      </c>
      <c r="D86" s="29" t="s">
        <v>191</v>
      </c>
      <c r="E86" s="29" t="s">
        <v>27</v>
      </c>
      <c r="F86" s="29" t="s">
        <v>61</v>
      </c>
      <c r="G86" s="30">
        <v>3</v>
      </c>
      <c r="H86" s="31">
        <f>VLOOKUP(F86,'[1]ARISTO PHARMASEUTICALS'!$C:$D,2,FALSE)</f>
        <v>19.440000000000001</v>
      </c>
      <c r="I86" s="31">
        <f t="shared" si="3"/>
        <v>11.664000000000001</v>
      </c>
      <c r="J86" s="31">
        <f t="shared" si="4"/>
        <v>6</v>
      </c>
      <c r="K86" s="31">
        <v>35</v>
      </c>
      <c r="L86" s="31">
        <f t="shared" si="5"/>
        <v>110.98400000000001</v>
      </c>
    </row>
    <row r="87" spans="1:12" s="26" customFormat="1" ht="15" customHeight="1">
      <c r="A87" s="27">
        <v>80</v>
      </c>
      <c r="B87" s="28">
        <v>44364</v>
      </c>
      <c r="C87" s="29" t="s">
        <v>192</v>
      </c>
      <c r="D87" s="29" t="s">
        <v>193</v>
      </c>
      <c r="E87" s="29" t="s">
        <v>27</v>
      </c>
      <c r="F87" s="29" t="s">
        <v>35</v>
      </c>
      <c r="G87" s="30">
        <v>3</v>
      </c>
      <c r="H87" s="31">
        <f>VLOOKUP(F87,'[1]ARISTO PHARMASEUTICALS'!$C:$D,2,FALSE)</f>
        <v>28.51</v>
      </c>
      <c r="I87" s="31">
        <f t="shared" si="3"/>
        <v>17.106000000000002</v>
      </c>
      <c r="J87" s="31">
        <f t="shared" si="4"/>
        <v>6</v>
      </c>
      <c r="K87" s="31">
        <v>35</v>
      </c>
      <c r="L87" s="31">
        <f t="shared" si="5"/>
        <v>143.636</v>
      </c>
    </row>
    <row r="88" spans="1:12" s="26" customFormat="1" ht="15" customHeight="1">
      <c r="A88" s="27">
        <v>81</v>
      </c>
      <c r="B88" s="28">
        <v>44364</v>
      </c>
      <c r="C88" s="29" t="s">
        <v>194</v>
      </c>
      <c r="D88" s="29" t="s">
        <v>195</v>
      </c>
      <c r="E88" s="29" t="s">
        <v>27</v>
      </c>
      <c r="F88" s="29" t="s">
        <v>35</v>
      </c>
      <c r="G88" s="30">
        <v>4</v>
      </c>
      <c r="H88" s="31">
        <f>VLOOKUP(F88,'[1]ARISTO PHARMASEUTICALS'!$C:$D,2,FALSE)</f>
        <v>28.51</v>
      </c>
      <c r="I88" s="31">
        <f t="shared" si="3"/>
        <v>22.808000000000003</v>
      </c>
      <c r="J88" s="31">
        <f t="shared" si="4"/>
        <v>8</v>
      </c>
      <c r="K88" s="31">
        <v>35</v>
      </c>
      <c r="L88" s="31">
        <f t="shared" si="5"/>
        <v>179.84800000000001</v>
      </c>
    </row>
    <row r="89" spans="1:12" s="26" customFormat="1" ht="15" customHeight="1">
      <c r="A89" s="27">
        <v>82</v>
      </c>
      <c r="B89" s="28">
        <v>44364</v>
      </c>
      <c r="C89" s="29" t="s">
        <v>196</v>
      </c>
      <c r="D89" s="29" t="s">
        <v>197</v>
      </c>
      <c r="E89" s="29" t="s">
        <v>27</v>
      </c>
      <c r="F89" s="29" t="s">
        <v>35</v>
      </c>
      <c r="G89" s="30">
        <v>19</v>
      </c>
      <c r="H89" s="31">
        <f>VLOOKUP(F89,'[1]ARISTO PHARMASEUTICALS'!$C:$D,2,FALSE)</f>
        <v>28.51</v>
      </c>
      <c r="I89" s="31">
        <f t="shared" si="3"/>
        <v>108.33800000000002</v>
      </c>
      <c r="J89" s="31">
        <f t="shared" si="4"/>
        <v>38</v>
      </c>
      <c r="K89" s="31">
        <v>35</v>
      </c>
      <c r="L89" s="31">
        <f t="shared" si="5"/>
        <v>723.02800000000002</v>
      </c>
    </row>
    <row r="90" spans="1:12" s="26" customFormat="1" ht="15" customHeight="1">
      <c r="A90" s="27">
        <v>83</v>
      </c>
      <c r="B90" s="28">
        <v>44364</v>
      </c>
      <c r="C90" s="29" t="s">
        <v>198</v>
      </c>
      <c r="D90" s="29" t="s">
        <v>199</v>
      </c>
      <c r="E90" s="29" t="s">
        <v>27</v>
      </c>
      <c r="F90" s="29" t="s">
        <v>28</v>
      </c>
      <c r="G90" s="30">
        <v>1</v>
      </c>
      <c r="H90" s="31">
        <f>VLOOKUP(F90,'[1]ARISTO PHARMASEUTICALS'!$C:$D,2,FALSE)</f>
        <v>28.51</v>
      </c>
      <c r="I90" s="31">
        <f t="shared" si="3"/>
        <v>5.7020000000000008</v>
      </c>
      <c r="J90" s="31">
        <f t="shared" si="4"/>
        <v>2</v>
      </c>
      <c r="K90" s="31">
        <v>35</v>
      </c>
      <c r="L90" s="31">
        <f t="shared" si="5"/>
        <v>71.212000000000003</v>
      </c>
    </row>
    <row r="91" spans="1:12" s="26" customFormat="1" ht="15" customHeight="1">
      <c r="A91" s="27">
        <v>84</v>
      </c>
      <c r="B91" s="28">
        <v>44364</v>
      </c>
      <c r="C91" s="29" t="s">
        <v>200</v>
      </c>
      <c r="D91" s="29" t="s">
        <v>201</v>
      </c>
      <c r="E91" s="29" t="s">
        <v>27</v>
      </c>
      <c r="F91" s="29" t="s">
        <v>28</v>
      </c>
      <c r="G91" s="30">
        <v>22</v>
      </c>
      <c r="H91" s="31">
        <f>VLOOKUP(F91,'[1]ARISTO PHARMASEUTICALS'!$C:$D,2,FALSE)</f>
        <v>28.51</v>
      </c>
      <c r="I91" s="31">
        <f t="shared" si="3"/>
        <v>125.44400000000002</v>
      </c>
      <c r="J91" s="31">
        <f t="shared" si="4"/>
        <v>44</v>
      </c>
      <c r="K91" s="31">
        <v>35</v>
      </c>
      <c r="L91" s="31">
        <f t="shared" si="5"/>
        <v>831.66399999999999</v>
      </c>
    </row>
    <row r="92" spans="1:12" s="26" customFormat="1" ht="15" customHeight="1">
      <c r="A92" s="27">
        <v>85</v>
      </c>
      <c r="B92" s="28">
        <v>44365</v>
      </c>
      <c r="C92" s="29" t="s">
        <v>202</v>
      </c>
      <c r="D92" s="29" t="s">
        <v>203</v>
      </c>
      <c r="E92" s="29" t="s">
        <v>27</v>
      </c>
      <c r="F92" s="29" t="s">
        <v>61</v>
      </c>
      <c r="G92" s="30">
        <v>35</v>
      </c>
      <c r="H92" s="31">
        <f>VLOOKUP(F92,'[1]ARISTO PHARMASEUTICALS'!$C:$D,2,FALSE)</f>
        <v>19.440000000000001</v>
      </c>
      <c r="I92" s="31">
        <f t="shared" si="3"/>
        <v>136.08000000000001</v>
      </c>
      <c r="J92" s="31">
        <f t="shared" si="4"/>
        <v>70</v>
      </c>
      <c r="K92" s="31">
        <v>35</v>
      </c>
      <c r="L92" s="31">
        <f t="shared" si="5"/>
        <v>921.48000000000013</v>
      </c>
    </row>
    <row r="93" spans="1:12" s="26" customFormat="1" ht="15" customHeight="1">
      <c r="A93" s="27">
        <v>86</v>
      </c>
      <c r="B93" s="28">
        <v>44365</v>
      </c>
      <c r="C93" s="29" t="s">
        <v>204</v>
      </c>
      <c r="D93" s="29" t="s">
        <v>205</v>
      </c>
      <c r="E93" s="29" t="s">
        <v>27</v>
      </c>
      <c r="F93" s="29" t="s">
        <v>61</v>
      </c>
      <c r="G93" s="30">
        <v>11</v>
      </c>
      <c r="H93" s="31">
        <f>VLOOKUP(F93,'[1]ARISTO PHARMASEUTICALS'!$C:$D,2,FALSE)</f>
        <v>19.440000000000001</v>
      </c>
      <c r="I93" s="31">
        <f t="shared" si="3"/>
        <v>42.768000000000001</v>
      </c>
      <c r="J93" s="31">
        <f t="shared" si="4"/>
        <v>22</v>
      </c>
      <c r="K93" s="31">
        <v>35</v>
      </c>
      <c r="L93" s="31">
        <f t="shared" si="5"/>
        <v>313.608</v>
      </c>
    </row>
    <row r="94" spans="1:12" s="26" customFormat="1" ht="15" customHeight="1">
      <c r="A94" s="27">
        <v>87</v>
      </c>
      <c r="B94" s="28">
        <v>44365</v>
      </c>
      <c r="C94" s="29" t="s">
        <v>206</v>
      </c>
      <c r="D94" s="29" t="s">
        <v>207</v>
      </c>
      <c r="E94" s="29" t="s">
        <v>27</v>
      </c>
      <c r="F94" s="29" t="s">
        <v>61</v>
      </c>
      <c r="G94" s="30">
        <v>3</v>
      </c>
      <c r="H94" s="31">
        <f>VLOOKUP(F94,'[1]ARISTO PHARMASEUTICALS'!$C:$D,2,FALSE)</f>
        <v>19.440000000000001</v>
      </c>
      <c r="I94" s="31">
        <f t="shared" si="3"/>
        <v>11.664000000000001</v>
      </c>
      <c r="J94" s="31">
        <f t="shared" si="4"/>
        <v>6</v>
      </c>
      <c r="K94" s="31">
        <v>35</v>
      </c>
      <c r="L94" s="31">
        <f t="shared" si="5"/>
        <v>110.98400000000001</v>
      </c>
    </row>
    <row r="95" spans="1:12" s="26" customFormat="1" ht="15" customHeight="1">
      <c r="A95" s="27">
        <v>88</v>
      </c>
      <c r="B95" s="28">
        <v>44365</v>
      </c>
      <c r="C95" s="29" t="s">
        <v>208</v>
      </c>
      <c r="D95" s="29" t="s">
        <v>209</v>
      </c>
      <c r="E95" s="29" t="s">
        <v>27</v>
      </c>
      <c r="F95" s="29" t="s">
        <v>61</v>
      </c>
      <c r="G95" s="30">
        <v>1</v>
      </c>
      <c r="H95" s="31">
        <f>VLOOKUP(F95,'[1]ARISTO PHARMASEUTICALS'!$C:$D,2,FALSE)</f>
        <v>19.440000000000001</v>
      </c>
      <c r="I95" s="31">
        <f t="shared" si="3"/>
        <v>3.8880000000000003</v>
      </c>
      <c r="J95" s="31">
        <f t="shared" si="4"/>
        <v>2</v>
      </c>
      <c r="K95" s="31">
        <v>35</v>
      </c>
      <c r="L95" s="31">
        <f t="shared" si="5"/>
        <v>60.328000000000003</v>
      </c>
    </row>
    <row r="96" spans="1:12" s="26" customFormat="1" ht="15" customHeight="1">
      <c r="A96" s="27">
        <v>89</v>
      </c>
      <c r="B96" s="28">
        <v>44365</v>
      </c>
      <c r="C96" s="29" t="s">
        <v>210</v>
      </c>
      <c r="D96" s="29" t="s">
        <v>211</v>
      </c>
      <c r="E96" s="29" t="s">
        <v>27</v>
      </c>
      <c r="F96" s="29" t="s">
        <v>61</v>
      </c>
      <c r="G96" s="30">
        <v>5</v>
      </c>
      <c r="H96" s="31">
        <f>VLOOKUP(F96,'[1]ARISTO PHARMASEUTICALS'!$C:$D,2,FALSE)</f>
        <v>19.440000000000001</v>
      </c>
      <c r="I96" s="31">
        <f t="shared" si="3"/>
        <v>19.440000000000001</v>
      </c>
      <c r="J96" s="31">
        <f t="shared" si="4"/>
        <v>10</v>
      </c>
      <c r="K96" s="31">
        <v>35</v>
      </c>
      <c r="L96" s="31">
        <f t="shared" si="5"/>
        <v>161.63999999999999</v>
      </c>
    </row>
    <row r="97" spans="1:12" s="26" customFormat="1" ht="15" customHeight="1">
      <c r="A97" s="27">
        <v>90</v>
      </c>
      <c r="B97" s="28">
        <v>44365</v>
      </c>
      <c r="C97" s="29" t="s">
        <v>212</v>
      </c>
      <c r="D97" s="29" t="s">
        <v>213</v>
      </c>
      <c r="E97" s="29" t="s">
        <v>27</v>
      </c>
      <c r="F97" s="29" t="s">
        <v>61</v>
      </c>
      <c r="G97" s="30">
        <v>3</v>
      </c>
      <c r="H97" s="31">
        <f>VLOOKUP(F97,'[1]ARISTO PHARMASEUTICALS'!$C:$D,2,FALSE)</f>
        <v>19.440000000000001</v>
      </c>
      <c r="I97" s="31">
        <f t="shared" si="3"/>
        <v>11.664000000000001</v>
      </c>
      <c r="J97" s="31">
        <f t="shared" si="4"/>
        <v>6</v>
      </c>
      <c r="K97" s="31">
        <v>35</v>
      </c>
      <c r="L97" s="31">
        <f t="shared" si="5"/>
        <v>110.98400000000001</v>
      </c>
    </row>
    <row r="98" spans="1:12" s="26" customFormat="1" ht="15" customHeight="1">
      <c r="A98" s="27">
        <v>91</v>
      </c>
      <c r="B98" s="28">
        <v>44365</v>
      </c>
      <c r="C98" s="29" t="s">
        <v>214</v>
      </c>
      <c r="D98" s="29" t="s">
        <v>215</v>
      </c>
      <c r="E98" s="29" t="s">
        <v>27</v>
      </c>
      <c r="F98" s="29" t="s">
        <v>54</v>
      </c>
      <c r="G98" s="30">
        <v>2</v>
      </c>
      <c r="H98" s="31">
        <f>VLOOKUP(F98,'[1]ARISTO PHARMASEUTICALS'!$C:$D,2,FALSE)</f>
        <v>28.51</v>
      </c>
      <c r="I98" s="31">
        <f t="shared" si="3"/>
        <v>11.404000000000002</v>
      </c>
      <c r="J98" s="31">
        <f t="shared" si="4"/>
        <v>4</v>
      </c>
      <c r="K98" s="31">
        <v>35</v>
      </c>
      <c r="L98" s="31">
        <f t="shared" si="5"/>
        <v>107.42400000000001</v>
      </c>
    </row>
    <row r="99" spans="1:12" s="26" customFormat="1" ht="15" customHeight="1">
      <c r="A99" s="27">
        <v>92</v>
      </c>
      <c r="B99" s="28">
        <v>44365</v>
      </c>
      <c r="C99" s="29" t="s">
        <v>216</v>
      </c>
      <c r="D99" s="29" t="s">
        <v>217</v>
      </c>
      <c r="E99" s="29" t="s">
        <v>27</v>
      </c>
      <c r="F99" s="29" t="s">
        <v>61</v>
      </c>
      <c r="G99" s="30">
        <v>11</v>
      </c>
      <c r="H99" s="31">
        <f>VLOOKUP(F99,'[1]ARISTO PHARMASEUTICALS'!$C:$D,2,FALSE)</f>
        <v>19.440000000000001</v>
      </c>
      <c r="I99" s="31">
        <f t="shared" si="3"/>
        <v>42.768000000000001</v>
      </c>
      <c r="J99" s="31">
        <f t="shared" si="4"/>
        <v>22</v>
      </c>
      <c r="K99" s="31">
        <v>35</v>
      </c>
      <c r="L99" s="31">
        <f t="shared" si="5"/>
        <v>313.608</v>
      </c>
    </row>
    <row r="100" spans="1:12" s="26" customFormat="1" ht="15" customHeight="1">
      <c r="A100" s="27">
        <v>93</v>
      </c>
      <c r="B100" s="28">
        <v>44365</v>
      </c>
      <c r="C100" s="29" t="s">
        <v>218</v>
      </c>
      <c r="D100" s="29" t="s">
        <v>219</v>
      </c>
      <c r="E100" s="29" t="s">
        <v>27</v>
      </c>
      <c r="F100" s="29" t="s">
        <v>61</v>
      </c>
      <c r="G100" s="30">
        <v>1</v>
      </c>
      <c r="H100" s="31">
        <f>VLOOKUP(F100,'[1]ARISTO PHARMASEUTICALS'!$C:$D,2,FALSE)</f>
        <v>19.440000000000001</v>
      </c>
      <c r="I100" s="31">
        <f t="shared" si="3"/>
        <v>3.8880000000000003</v>
      </c>
      <c r="J100" s="31">
        <f t="shared" si="4"/>
        <v>2</v>
      </c>
      <c r="K100" s="31">
        <v>35</v>
      </c>
      <c r="L100" s="31">
        <f t="shared" si="5"/>
        <v>60.328000000000003</v>
      </c>
    </row>
    <row r="101" spans="1:12" s="26" customFormat="1" ht="15" customHeight="1">
      <c r="A101" s="27">
        <v>94</v>
      </c>
      <c r="B101" s="28">
        <v>44365</v>
      </c>
      <c r="C101" s="29" t="s">
        <v>220</v>
      </c>
      <c r="D101" s="29" t="s">
        <v>221</v>
      </c>
      <c r="E101" s="29" t="s">
        <v>27</v>
      </c>
      <c r="F101" s="29" t="s">
        <v>61</v>
      </c>
      <c r="G101" s="30">
        <v>3</v>
      </c>
      <c r="H101" s="31">
        <f>VLOOKUP(F101,'[1]ARISTO PHARMASEUTICALS'!$C:$D,2,FALSE)</f>
        <v>19.440000000000001</v>
      </c>
      <c r="I101" s="31">
        <f t="shared" si="3"/>
        <v>11.664000000000001</v>
      </c>
      <c r="J101" s="31">
        <f t="shared" si="4"/>
        <v>6</v>
      </c>
      <c r="K101" s="31">
        <v>35</v>
      </c>
      <c r="L101" s="31">
        <f t="shared" si="5"/>
        <v>110.98400000000001</v>
      </c>
    </row>
    <row r="102" spans="1:12" s="26" customFormat="1" ht="15" customHeight="1">
      <c r="A102" s="27">
        <v>95</v>
      </c>
      <c r="B102" s="28">
        <v>44368</v>
      </c>
      <c r="C102" s="29" t="s">
        <v>222</v>
      </c>
      <c r="D102" s="29" t="s">
        <v>223</v>
      </c>
      <c r="E102" s="29" t="s">
        <v>27</v>
      </c>
      <c r="F102" s="29" t="s">
        <v>28</v>
      </c>
      <c r="G102" s="30">
        <v>18</v>
      </c>
      <c r="H102" s="31">
        <f>VLOOKUP(F102,'[1]ARISTO PHARMASEUTICALS'!$C:$D,2,FALSE)</f>
        <v>28.51</v>
      </c>
      <c r="I102" s="31">
        <f t="shared" si="3"/>
        <v>102.63600000000002</v>
      </c>
      <c r="J102" s="31">
        <f t="shared" si="4"/>
        <v>36</v>
      </c>
      <c r="K102" s="31">
        <v>35</v>
      </c>
      <c r="L102" s="31">
        <f t="shared" si="5"/>
        <v>686.81600000000003</v>
      </c>
    </row>
    <row r="103" spans="1:12" s="26" customFormat="1" ht="15" customHeight="1">
      <c r="A103" s="27">
        <v>96</v>
      </c>
      <c r="B103" s="28">
        <v>44368</v>
      </c>
      <c r="C103" s="29" t="s">
        <v>224</v>
      </c>
      <c r="D103" s="29" t="s">
        <v>225</v>
      </c>
      <c r="E103" s="29" t="s">
        <v>27</v>
      </c>
      <c r="F103" s="29" t="s">
        <v>28</v>
      </c>
      <c r="G103" s="30">
        <v>2</v>
      </c>
      <c r="H103" s="31">
        <f>VLOOKUP(F103,'[1]ARISTO PHARMASEUTICALS'!$C:$D,2,FALSE)</f>
        <v>28.51</v>
      </c>
      <c r="I103" s="31">
        <f t="shared" si="3"/>
        <v>11.404000000000002</v>
      </c>
      <c r="J103" s="31">
        <f t="shared" si="4"/>
        <v>4</v>
      </c>
      <c r="K103" s="31">
        <v>35</v>
      </c>
      <c r="L103" s="31">
        <f t="shared" si="5"/>
        <v>107.42400000000001</v>
      </c>
    </row>
    <row r="104" spans="1:12" s="26" customFormat="1" ht="15" customHeight="1">
      <c r="A104" s="27">
        <v>97</v>
      </c>
      <c r="B104" s="28">
        <v>44368</v>
      </c>
      <c r="C104" s="29" t="s">
        <v>226</v>
      </c>
      <c r="D104" s="29" t="s">
        <v>227</v>
      </c>
      <c r="E104" s="29" t="s">
        <v>27</v>
      </c>
      <c r="F104" s="29" t="s">
        <v>35</v>
      </c>
      <c r="G104" s="30">
        <v>11</v>
      </c>
      <c r="H104" s="31">
        <f>VLOOKUP(F104,'[1]ARISTO PHARMASEUTICALS'!$C:$D,2,FALSE)</f>
        <v>28.51</v>
      </c>
      <c r="I104" s="31">
        <f t="shared" si="3"/>
        <v>62.722000000000008</v>
      </c>
      <c r="J104" s="31">
        <f t="shared" si="4"/>
        <v>22</v>
      </c>
      <c r="K104" s="31">
        <v>35</v>
      </c>
      <c r="L104" s="31">
        <f t="shared" si="5"/>
        <v>433.33199999999999</v>
      </c>
    </row>
    <row r="105" spans="1:12" s="26" customFormat="1" ht="15" customHeight="1">
      <c r="A105" s="27">
        <v>98</v>
      </c>
      <c r="B105" s="28">
        <v>44368</v>
      </c>
      <c r="C105" s="29" t="s">
        <v>228</v>
      </c>
      <c r="D105" s="29" t="s">
        <v>229</v>
      </c>
      <c r="E105" s="29" t="s">
        <v>27</v>
      </c>
      <c r="F105" s="29" t="s">
        <v>35</v>
      </c>
      <c r="G105" s="30">
        <v>1</v>
      </c>
      <c r="H105" s="31">
        <f>VLOOKUP(F105,'[1]ARISTO PHARMASEUTICALS'!$C:$D,2,FALSE)</f>
        <v>28.51</v>
      </c>
      <c r="I105" s="31">
        <f t="shared" si="3"/>
        <v>5.7020000000000008</v>
      </c>
      <c r="J105" s="31">
        <f t="shared" si="4"/>
        <v>2</v>
      </c>
      <c r="K105" s="31">
        <v>35</v>
      </c>
      <c r="L105" s="31">
        <f t="shared" si="5"/>
        <v>71.212000000000003</v>
      </c>
    </row>
    <row r="106" spans="1:12" s="26" customFormat="1" ht="15" customHeight="1">
      <c r="A106" s="27">
        <v>99</v>
      </c>
      <c r="B106" s="28">
        <v>44368</v>
      </c>
      <c r="C106" s="29" t="s">
        <v>230</v>
      </c>
      <c r="D106" s="29" t="s">
        <v>231</v>
      </c>
      <c r="E106" s="29" t="s">
        <v>27</v>
      </c>
      <c r="F106" s="29" t="s">
        <v>61</v>
      </c>
      <c r="G106" s="30">
        <v>10</v>
      </c>
      <c r="H106" s="31">
        <f>VLOOKUP(F106,'[1]ARISTO PHARMASEUTICALS'!$C:$D,2,FALSE)</f>
        <v>19.440000000000001</v>
      </c>
      <c r="I106" s="31">
        <f t="shared" si="3"/>
        <v>38.880000000000003</v>
      </c>
      <c r="J106" s="31">
        <f t="shared" si="4"/>
        <v>20</v>
      </c>
      <c r="K106" s="31">
        <v>35</v>
      </c>
      <c r="L106" s="31">
        <f t="shared" si="5"/>
        <v>288.27999999999997</v>
      </c>
    </row>
    <row r="107" spans="1:12" s="26" customFormat="1" ht="15" customHeight="1">
      <c r="A107" s="27">
        <v>100</v>
      </c>
      <c r="B107" s="28">
        <v>44369</v>
      </c>
      <c r="C107" s="29" t="s">
        <v>232</v>
      </c>
      <c r="D107" s="29" t="s">
        <v>233</v>
      </c>
      <c r="E107" s="29" t="s">
        <v>27</v>
      </c>
      <c r="F107" s="29" t="s">
        <v>87</v>
      </c>
      <c r="G107" s="30">
        <v>1</v>
      </c>
      <c r="H107" s="31">
        <f>VLOOKUP(F107,'[1]ARISTO PHARMASEUTICALS'!$C:$D,2,FALSE)</f>
        <v>19.440000000000001</v>
      </c>
      <c r="I107" s="31">
        <f t="shared" si="3"/>
        <v>3.8880000000000003</v>
      </c>
      <c r="J107" s="31">
        <f t="shared" si="4"/>
        <v>2</v>
      </c>
      <c r="K107" s="31">
        <v>35</v>
      </c>
      <c r="L107" s="31">
        <f t="shared" si="5"/>
        <v>60.328000000000003</v>
      </c>
    </row>
    <row r="108" spans="1:12" s="26" customFormat="1" ht="15" customHeight="1">
      <c r="A108" s="27">
        <v>101</v>
      </c>
      <c r="B108" s="28">
        <v>44369</v>
      </c>
      <c r="C108" s="29" t="s">
        <v>234</v>
      </c>
      <c r="D108" s="29" t="s">
        <v>235</v>
      </c>
      <c r="E108" s="29" t="s">
        <v>27</v>
      </c>
      <c r="F108" s="29" t="s">
        <v>87</v>
      </c>
      <c r="G108" s="30">
        <v>19</v>
      </c>
      <c r="H108" s="31">
        <f>VLOOKUP(F108,'[1]ARISTO PHARMASEUTICALS'!$C:$D,2,FALSE)</f>
        <v>19.440000000000001</v>
      </c>
      <c r="I108" s="31">
        <f t="shared" si="3"/>
        <v>73.872</v>
      </c>
      <c r="J108" s="31">
        <f t="shared" si="4"/>
        <v>38</v>
      </c>
      <c r="K108" s="31">
        <v>35</v>
      </c>
      <c r="L108" s="31">
        <f t="shared" si="5"/>
        <v>516.23199999999997</v>
      </c>
    </row>
    <row r="109" spans="1:12" s="26" customFormat="1" ht="15" customHeight="1">
      <c r="A109" s="27">
        <v>102</v>
      </c>
      <c r="B109" s="28">
        <v>44369</v>
      </c>
      <c r="C109" s="29" t="s">
        <v>236</v>
      </c>
      <c r="D109" s="29" t="s">
        <v>237</v>
      </c>
      <c r="E109" s="29" t="s">
        <v>27</v>
      </c>
      <c r="F109" s="29" t="s">
        <v>61</v>
      </c>
      <c r="G109" s="30">
        <v>2</v>
      </c>
      <c r="H109" s="31">
        <f>VLOOKUP(F109,'[1]ARISTO PHARMASEUTICALS'!$C:$D,2,FALSE)</f>
        <v>19.440000000000001</v>
      </c>
      <c r="I109" s="31">
        <f t="shared" si="3"/>
        <v>7.7760000000000007</v>
      </c>
      <c r="J109" s="31">
        <f t="shared" si="4"/>
        <v>4</v>
      </c>
      <c r="K109" s="31">
        <v>35</v>
      </c>
      <c r="L109" s="31">
        <f t="shared" si="5"/>
        <v>85.656000000000006</v>
      </c>
    </row>
    <row r="110" spans="1:12" s="26" customFormat="1" ht="15" customHeight="1">
      <c r="A110" s="27">
        <v>103</v>
      </c>
      <c r="B110" s="28">
        <v>44369</v>
      </c>
      <c r="C110" s="29" t="s">
        <v>238</v>
      </c>
      <c r="D110" s="29" t="s">
        <v>239</v>
      </c>
      <c r="E110" s="29" t="s">
        <v>27</v>
      </c>
      <c r="F110" s="29" t="s">
        <v>87</v>
      </c>
      <c r="G110" s="30">
        <v>7</v>
      </c>
      <c r="H110" s="31">
        <f>VLOOKUP(F110,'[1]ARISTO PHARMASEUTICALS'!$C:$D,2,FALSE)</f>
        <v>19.440000000000001</v>
      </c>
      <c r="I110" s="31">
        <f t="shared" si="3"/>
        <v>27.216000000000005</v>
      </c>
      <c r="J110" s="31">
        <f t="shared" si="4"/>
        <v>14</v>
      </c>
      <c r="K110" s="31">
        <v>35</v>
      </c>
      <c r="L110" s="31">
        <f t="shared" si="5"/>
        <v>212.29600000000002</v>
      </c>
    </row>
    <row r="111" spans="1:12" s="26" customFormat="1" ht="15" customHeight="1">
      <c r="A111" s="27">
        <v>104</v>
      </c>
      <c r="B111" s="28">
        <v>44371</v>
      </c>
      <c r="C111" s="29" t="s">
        <v>240</v>
      </c>
      <c r="D111" s="29" t="s">
        <v>241</v>
      </c>
      <c r="E111" s="29" t="s">
        <v>27</v>
      </c>
      <c r="F111" s="29" t="s">
        <v>54</v>
      </c>
      <c r="G111" s="30">
        <v>5</v>
      </c>
      <c r="H111" s="31">
        <f>VLOOKUP(F111,'[1]ARISTO PHARMASEUTICALS'!$C:$D,2,FALSE)</f>
        <v>28.51</v>
      </c>
      <c r="I111" s="31">
        <f t="shared" si="3"/>
        <v>28.510000000000005</v>
      </c>
      <c r="J111" s="31">
        <f t="shared" si="4"/>
        <v>10</v>
      </c>
      <c r="K111" s="31">
        <v>35</v>
      </c>
      <c r="L111" s="31">
        <f t="shared" si="5"/>
        <v>216.06</v>
      </c>
    </row>
    <row r="112" spans="1:12" s="26" customFormat="1" ht="15" customHeight="1">
      <c r="A112" s="27">
        <v>105</v>
      </c>
      <c r="B112" s="28">
        <v>44371</v>
      </c>
      <c r="C112" s="29" t="s">
        <v>242</v>
      </c>
      <c r="D112" s="29" t="s">
        <v>243</v>
      </c>
      <c r="E112" s="29" t="s">
        <v>27</v>
      </c>
      <c r="F112" s="29" t="s">
        <v>54</v>
      </c>
      <c r="G112" s="30">
        <v>2</v>
      </c>
      <c r="H112" s="31">
        <f>VLOOKUP(F112,'[1]ARISTO PHARMASEUTICALS'!$C:$D,2,FALSE)</f>
        <v>28.51</v>
      </c>
      <c r="I112" s="31">
        <f t="shared" si="3"/>
        <v>11.404000000000002</v>
      </c>
      <c r="J112" s="31">
        <f t="shared" si="4"/>
        <v>4</v>
      </c>
      <c r="K112" s="31">
        <v>35</v>
      </c>
      <c r="L112" s="31">
        <f t="shared" si="5"/>
        <v>107.42400000000001</v>
      </c>
    </row>
    <row r="113" spans="1:12" s="26" customFormat="1" ht="15" customHeight="1">
      <c r="A113" s="27">
        <v>106</v>
      </c>
      <c r="B113" s="28">
        <v>44371</v>
      </c>
      <c r="C113" s="29" t="s">
        <v>244</v>
      </c>
      <c r="D113" s="29" t="s">
        <v>245</v>
      </c>
      <c r="E113" s="29" t="s">
        <v>27</v>
      </c>
      <c r="F113" s="29" t="s">
        <v>54</v>
      </c>
      <c r="G113" s="30">
        <v>17</v>
      </c>
      <c r="H113" s="31">
        <f>VLOOKUP(F113,'[1]ARISTO PHARMASEUTICALS'!$C:$D,2,FALSE)</f>
        <v>28.51</v>
      </c>
      <c r="I113" s="31">
        <f t="shared" si="3"/>
        <v>96.934000000000012</v>
      </c>
      <c r="J113" s="31">
        <f t="shared" si="4"/>
        <v>34</v>
      </c>
      <c r="K113" s="31">
        <v>35</v>
      </c>
      <c r="L113" s="31">
        <f t="shared" si="5"/>
        <v>650.60400000000004</v>
      </c>
    </row>
    <row r="114" spans="1:12" s="26" customFormat="1" ht="15" customHeight="1">
      <c r="A114" s="27">
        <v>107</v>
      </c>
      <c r="B114" s="28">
        <v>44371</v>
      </c>
      <c r="C114" s="29" t="s">
        <v>246</v>
      </c>
      <c r="D114" s="29" t="s">
        <v>247</v>
      </c>
      <c r="E114" s="29" t="s">
        <v>27</v>
      </c>
      <c r="F114" s="29" t="s">
        <v>54</v>
      </c>
      <c r="G114" s="30">
        <v>4</v>
      </c>
      <c r="H114" s="31">
        <f>VLOOKUP(F114,'[1]ARISTO PHARMASEUTICALS'!$C:$D,2,FALSE)</f>
        <v>28.51</v>
      </c>
      <c r="I114" s="31">
        <f t="shared" si="3"/>
        <v>22.808000000000003</v>
      </c>
      <c r="J114" s="31">
        <f t="shared" si="4"/>
        <v>8</v>
      </c>
      <c r="K114" s="31">
        <v>35</v>
      </c>
      <c r="L114" s="31">
        <f t="shared" si="5"/>
        <v>179.84800000000001</v>
      </c>
    </row>
    <row r="115" spans="1:12" s="26" customFormat="1" ht="15" customHeight="1">
      <c r="A115" s="27">
        <v>108</v>
      </c>
      <c r="B115" s="28">
        <v>44371</v>
      </c>
      <c r="C115" s="29" t="s">
        <v>248</v>
      </c>
      <c r="D115" s="29" t="s">
        <v>249</v>
      </c>
      <c r="E115" s="29" t="s">
        <v>27</v>
      </c>
      <c r="F115" s="29" t="s">
        <v>35</v>
      </c>
      <c r="G115" s="30">
        <v>32</v>
      </c>
      <c r="H115" s="31">
        <f>VLOOKUP(F115,'[1]ARISTO PHARMASEUTICALS'!$C:$D,2,FALSE)</f>
        <v>28.51</v>
      </c>
      <c r="I115" s="31">
        <f t="shared" si="3"/>
        <v>182.46400000000003</v>
      </c>
      <c r="J115" s="31">
        <f t="shared" si="4"/>
        <v>64</v>
      </c>
      <c r="K115" s="31">
        <v>35</v>
      </c>
      <c r="L115" s="31">
        <f t="shared" si="5"/>
        <v>1193.7840000000001</v>
      </c>
    </row>
    <row r="116" spans="1:12" s="26" customFormat="1" ht="15" customHeight="1">
      <c r="A116" s="27">
        <v>109</v>
      </c>
      <c r="B116" s="28">
        <v>44372</v>
      </c>
      <c r="C116" s="29" t="s">
        <v>250</v>
      </c>
      <c r="D116" s="29" t="s">
        <v>251</v>
      </c>
      <c r="E116" s="29" t="s">
        <v>27</v>
      </c>
      <c r="F116" s="29" t="s">
        <v>61</v>
      </c>
      <c r="G116" s="30">
        <v>4</v>
      </c>
      <c r="H116" s="31">
        <f>VLOOKUP(F116,'[1]ARISTO PHARMASEUTICALS'!$C:$D,2,FALSE)</f>
        <v>19.440000000000001</v>
      </c>
      <c r="I116" s="31">
        <f t="shared" si="3"/>
        <v>15.552000000000001</v>
      </c>
      <c r="J116" s="31">
        <f t="shared" si="4"/>
        <v>8</v>
      </c>
      <c r="K116" s="31">
        <v>35</v>
      </c>
      <c r="L116" s="31">
        <f t="shared" si="5"/>
        <v>136.31200000000001</v>
      </c>
    </row>
    <row r="117" spans="1:12" s="26" customFormat="1" ht="15" customHeight="1">
      <c r="A117" s="27">
        <v>110</v>
      </c>
      <c r="B117" s="28">
        <v>44372</v>
      </c>
      <c r="C117" s="29" t="s">
        <v>252</v>
      </c>
      <c r="D117" s="29" t="s">
        <v>253</v>
      </c>
      <c r="E117" s="29" t="s">
        <v>27</v>
      </c>
      <c r="F117" s="29" t="s">
        <v>61</v>
      </c>
      <c r="G117" s="30">
        <v>8</v>
      </c>
      <c r="H117" s="31">
        <f>VLOOKUP(F117,'[1]ARISTO PHARMASEUTICALS'!$C:$D,2,FALSE)</f>
        <v>19.440000000000001</v>
      </c>
      <c r="I117" s="31">
        <f t="shared" si="3"/>
        <v>31.104000000000003</v>
      </c>
      <c r="J117" s="31">
        <f t="shared" si="4"/>
        <v>16</v>
      </c>
      <c r="K117" s="31">
        <v>35</v>
      </c>
      <c r="L117" s="31">
        <f t="shared" si="5"/>
        <v>237.62400000000002</v>
      </c>
    </row>
    <row r="118" spans="1:12" s="26" customFormat="1" ht="15" customHeight="1">
      <c r="A118" s="27">
        <v>111</v>
      </c>
      <c r="B118" s="28">
        <v>44372</v>
      </c>
      <c r="C118" s="29" t="s">
        <v>254</v>
      </c>
      <c r="D118" s="29" t="s">
        <v>255</v>
      </c>
      <c r="E118" s="29" t="s">
        <v>27</v>
      </c>
      <c r="F118" s="29" t="s">
        <v>61</v>
      </c>
      <c r="G118" s="30">
        <v>9</v>
      </c>
      <c r="H118" s="31">
        <f>VLOOKUP(F118,'[1]ARISTO PHARMASEUTICALS'!$C:$D,2,FALSE)</f>
        <v>19.440000000000001</v>
      </c>
      <c r="I118" s="31">
        <f t="shared" si="3"/>
        <v>34.992000000000004</v>
      </c>
      <c r="J118" s="31">
        <f t="shared" si="4"/>
        <v>18</v>
      </c>
      <c r="K118" s="31">
        <v>35</v>
      </c>
      <c r="L118" s="31">
        <f t="shared" si="5"/>
        <v>262.952</v>
      </c>
    </row>
    <row r="119" spans="1:12" s="26" customFormat="1" ht="15" customHeight="1">
      <c r="A119" s="27">
        <v>112</v>
      </c>
      <c r="B119" s="28">
        <v>44372</v>
      </c>
      <c r="C119" s="29" t="s">
        <v>256</v>
      </c>
      <c r="D119" s="29" t="s">
        <v>257</v>
      </c>
      <c r="E119" s="29" t="s">
        <v>27</v>
      </c>
      <c r="F119" s="29" t="s">
        <v>61</v>
      </c>
      <c r="G119" s="30">
        <v>46</v>
      </c>
      <c r="H119" s="31">
        <f>VLOOKUP(F119,'[1]ARISTO PHARMASEUTICALS'!$C:$D,2,FALSE)</f>
        <v>19.440000000000001</v>
      </c>
      <c r="I119" s="31">
        <f t="shared" si="3"/>
        <v>178.84800000000001</v>
      </c>
      <c r="J119" s="31">
        <f t="shared" si="4"/>
        <v>92</v>
      </c>
      <c r="K119" s="31">
        <v>35</v>
      </c>
      <c r="L119" s="31">
        <f t="shared" si="5"/>
        <v>1200.088</v>
      </c>
    </row>
    <row r="120" spans="1:12" s="26" customFormat="1" ht="15" customHeight="1">
      <c r="A120" s="27">
        <v>113</v>
      </c>
      <c r="B120" s="28">
        <v>44372</v>
      </c>
      <c r="C120" s="29" t="s">
        <v>258</v>
      </c>
      <c r="D120" s="29" t="s">
        <v>259</v>
      </c>
      <c r="E120" s="29" t="s">
        <v>27</v>
      </c>
      <c r="F120" s="29" t="s">
        <v>61</v>
      </c>
      <c r="G120" s="30">
        <v>3</v>
      </c>
      <c r="H120" s="31">
        <f>VLOOKUP(F120,'[1]ARISTO PHARMASEUTICALS'!$C:$D,2,FALSE)</f>
        <v>19.440000000000001</v>
      </c>
      <c r="I120" s="31">
        <f t="shared" si="3"/>
        <v>11.664000000000001</v>
      </c>
      <c r="J120" s="31">
        <f t="shared" si="4"/>
        <v>6</v>
      </c>
      <c r="K120" s="31">
        <v>35</v>
      </c>
      <c r="L120" s="31">
        <f t="shared" si="5"/>
        <v>110.98400000000001</v>
      </c>
    </row>
    <row r="121" spans="1:12" s="26" customFormat="1" ht="15" customHeight="1">
      <c r="A121" s="27">
        <v>114</v>
      </c>
      <c r="B121" s="28">
        <v>44372</v>
      </c>
      <c r="C121" s="29" t="s">
        <v>260</v>
      </c>
      <c r="D121" s="29" t="s">
        <v>261</v>
      </c>
      <c r="E121" s="29" t="s">
        <v>27</v>
      </c>
      <c r="F121" s="29" t="s">
        <v>61</v>
      </c>
      <c r="G121" s="30">
        <v>1</v>
      </c>
      <c r="H121" s="31">
        <f>VLOOKUP(F121,'[1]ARISTO PHARMASEUTICALS'!$C:$D,2,FALSE)</f>
        <v>19.440000000000001</v>
      </c>
      <c r="I121" s="31">
        <f t="shared" si="3"/>
        <v>3.8880000000000003</v>
      </c>
      <c r="J121" s="31">
        <f t="shared" si="4"/>
        <v>2</v>
      </c>
      <c r="K121" s="31">
        <v>35</v>
      </c>
      <c r="L121" s="31">
        <f t="shared" si="5"/>
        <v>60.328000000000003</v>
      </c>
    </row>
    <row r="122" spans="1:12" s="26" customFormat="1" ht="15" customHeight="1">
      <c r="A122" s="27">
        <v>115</v>
      </c>
      <c r="B122" s="28">
        <v>44372</v>
      </c>
      <c r="C122" s="29" t="s">
        <v>262</v>
      </c>
      <c r="D122" s="29" t="s">
        <v>263</v>
      </c>
      <c r="E122" s="29" t="s">
        <v>27</v>
      </c>
      <c r="F122" s="29" t="s">
        <v>28</v>
      </c>
      <c r="G122" s="30">
        <v>1</v>
      </c>
      <c r="H122" s="31">
        <f>VLOOKUP(F122,'[1]ARISTO PHARMASEUTICALS'!$C:$D,2,FALSE)</f>
        <v>28.51</v>
      </c>
      <c r="I122" s="31">
        <f t="shared" si="3"/>
        <v>5.7020000000000008</v>
      </c>
      <c r="J122" s="31">
        <f t="shared" si="4"/>
        <v>2</v>
      </c>
      <c r="K122" s="31">
        <v>35</v>
      </c>
      <c r="L122" s="31">
        <f t="shared" si="5"/>
        <v>71.212000000000003</v>
      </c>
    </row>
    <row r="123" spans="1:12" s="26" customFormat="1" ht="15" customHeight="1">
      <c r="A123" s="27">
        <v>116</v>
      </c>
      <c r="B123" s="28">
        <v>44372</v>
      </c>
      <c r="C123" s="29" t="s">
        <v>264</v>
      </c>
      <c r="D123" s="29" t="s">
        <v>265</v>
      </c>
      <c r="E123" s="29" t="s">
        <v>27</v>
      </c>
      <c r="F123" s="29" t="s">
        <v>28</v>
      </c>
      <c r="G123" s="30">
        <v>8</v>
      </c>
      <c r="H123" s="31">
        <f>VLOOKUP(F123,'[1]ARISTO PHARMASEUTICALS'!$C:$D,2,FALSE)</f>
        <v>28.51</v>
      </c>
      <c r="I123" s="31">
        <f t="shared" si="3"/>
        <v>45.616000000000007</v>
      </c>
      <c r="J123" s="31">
        <f t="shared" si="4"/>
        <v>16</v>
      </c>
      <c r="K123" s="31">
        <v>35</v>
      </c>
      <c r="L123" s="31">
        <f t="shared" si="5"/>
        <v>324.69600000000003</v>
      </c>
    </row>
    <row r="124" spans="1:12" s="26" customFormat="1" ht="15" customHeight="1">
      <c r="A124" s="27">
        <v>117</v>
      </c>
      <c r="B124" s="28">
        <v>44376</v>
      </c>
      <c r="C124" s="29" t="s">
        <v>266</v>
      </c>
      <c r="D124" s="29" t="s">
        <v>267</v>
      </c>
      <c r="E124" s="29" t="s">
        <v>27</v>
      </c>
      <c r="F124" s="29" t="s">
        <v>87</v>
      </c>
      <c r="G124" s="30">
        <v>2</v>
      </c>
      <c r="H124" s="31">
        <f>VLOOKUP(F124,'[1]ARISTO PHARMASEUTICALS'!$C:$D,2,FALSE)</f>
        <v>19.440000000000001</v>
      </c>
      <c r="I124" s="31">
        <f t="shared" si="3"/>
        <v>7.7760000000000007</v>
      </c>
      <c r="J124" s="31">
        <f t="shared" si="4"/>
        <v>4</v>
      </c>
      <c r="K124" s="31">
        <v>35</v>
      </c>
      <c r="L124" s="31">
        <f t="shared" si="5"/>
        <v>85.656000000000006</v>
      </c>
    </row>
    <row r="125" spans="1:12" s="26" customFormat="1" ht="15" customHeight="1">
      <c r="A125" s="27">
        <v>118</v>
      </c>
      <c r="B125" s="28">
        <v>44376</v>
      </c>
      <c r="C125" s="29" t="s">
        <v>268</v>
      </c>
      <c r="D125" s="29" t="s">
        <v>269</v>
      </c>
      <c r="E125" s="29" t="s">
        <v>27</v>
      </c>
      <c r="F125" s="29" t="s">
        <v>87</v>
      </c>
      <c r="G125" s="30">
        <v>10</v>
      </c>
      <c r="H125" s="31">
        <f>VLOOKUP(F125,'[1]ARISTO PHARMASEUTICALS'!$C:$D,2,FALSE)</f>
        <v>19.440000000000001</v>
      </c>
      <c r="I125" s="31">
        <f t="shared" si="3"/>
        <v>38.880000000000003</v>
      </c>
      <c r="J125" s="31">
        <f t="shared" si="4"/>
        <v>20</v>
      </c>
      <c r="K125" s="31">
        <v>35</v>
      </c>
      <c r="L125" s="31">
        <f t="shared" si="5"/>
        <v>288.27999999999997</v>
      </c>
    </row>
    <row r="126" spans="1:12" s="26" customFormat="1" ht="15" customHeight="1">
      <c r="A126" s="27">
        <v>119</v>
      </c>
      <c r="B126" s="28">
        <v>44376</v>
      </c>
      <c r="C126" s="29" t="s">
        <v>270</v>
      </c>
      <c r="D126" s="29" t="s">
        <v>271</v>
      </c>
      <c r="E126" s="29" t="s">
        <v>27</v>
      </c>
      <c r="F126" s="29" t="s">
        <v>87</v>
      </c>
      <c r="G126" s="30">
        <v>2</v>
      </c>
      <c r="H126" s="31">
        <f>VLOOKUP(F126,'[1]ARISTO PHARMASEUTICALS'!$C:$D,2,FALSE)</f>
        <v>19.440000000000001</v>
      </c>
      <c r="I126" s="31">
        <f t="shared" si="3"/>
        <v>7.7760000000000007</v>
      </c>
      <c r="J126" s="31">
        <f t="shared" si="4"/>
        <v>4</v>
      </c>
      <c r="K126" s="31">
        <v>35</v>
      </c>
      <c r="L126" s="31">
        <f t="shared" si="5"/>
        <v>85.656000000000006</v>
      </c>
    </row>
    <row r="127" spans="1:12" s="26" customFormat="1" ht="15" customHeight="1">
      <c r="A127" s="27">
        <v>120</v>
      </c>
      <c r="B127" s="28">
        <v>44376</v>
      </c>
      <c r="C127" s="29" t="s">
        <v>272</v>
      </c>
      <c r="D127" s="29" t="s">
        <v>273</v>
      </c>
      <c r="E127" s="29" t="s">
        <v>27</v>
      </c>
      <c r="F127" s="29" t="s">
        <v>87</v>
      </c>
      <c r="G127" s="30">
        <v>21</v>
      </c>
      <c r="H127" s="31">
        <f>VLOOKUP(F127,'[1]ARISTO PHARMASEUTICALS'!$C:$D,2,FALSE)</f>
        <v>19.440000000000001</v>
      </c>
      <c r="I127" s="31">
        <f t="shared" si="3"/>
        <v>81.64800000000001</v>
      </c>
      <c r="J127" s="31">
        <f t="shared" si="4"/>
        <v>42</v>
      </c>
      <c r="K127" s="31">
        <v>35</v>
      </c>
      <c r="L127" s="31">
        <f t="shared" si="5"/>
        <v>566.88800000000003</v>
      </c>
    </row>
    <row r="128" spans="1:12" s="26" customFormat="1" ht="15" customHeight="1">
      <c r="A128" s="27">
        <v>121</v>
      </c>
      <c r="B128" s="28">
        <v>44376</v>
      </c>
      <c r="C128" s="29" t="s">
        <v>274</v>
      </c>
      <c r="D128" s="29" t="s">
        <v>275</v>
      </c>
      <c r="E128" s="29" t="s">
        <v>27</v>
      </c>
      <c r="F128" s="29" t="s">
        <v>54</v>
      </c>
      <c r="G128" s="30">
        <v>7</v>
      </c>
      <c r="H128" s="31">
        <f>VLOOKUP(F128,'[1]ARISTO PHARMASEUTICALS'!$C:$D,2,FALSE)</f>
        <v>28.51</v>
      </c>
      <c r="I128" s="31">
        <f t="shared" si="3"/>
        <v>39.914000000000009</v>
      </c>
      <c r="J128" s="31">
        <f t="shared" si="4"/>
        <v>14</v>
      </c>
      <c r="K128" s="31">
        <v>35</v>
      </c>
      <c r="L128" s="31">
        <f t="shared" si="5"/>
        <v>288.48400000000004</v>
      </c>
    </row>
    <row r="129" spans="1:12" s="26" customFormat="1" ht="15" customHeight="1">
      <c r="A129" s="27">
        <v>122</v>
      </c>
      <c r="B129" s="28">
        <v>44376</v>
      </c>
      <c r="C129" s="29" t="s">
        <v>276</v>
      </c>
      <c r="D129" s="29" t="s">
        <v>277</v>
      </c>
      <c r="E129" s="29" t="s">
        <v>27</v>
      </c>
      <c r="F129" s="29" t="s">
        <v>54</v>
      </c>
      <c r="G129" s="30">
        <v>60</v>
      </c>
      <c r="H129" s="31">
        <f>VLOOKUP(F129,'[1]ARISTO PHARMASEUTICALS'!$C:$D,2,FALSE)</f>
        <v>28.51</v>
      </c>
      <c r="I129" s="31">
        <f t="shared" si="3"/>
        <v>342.12000000000006</v>
      </c>
      <c r="J129" s="31">
        <f t="shared" si="4"/>
        <v>120</v>
      </c>
      <c r="K129" s="31">
        <v>35</v>
      </c>
      <c r="L129" s="31">
        <f t="shared" si="5"/>
        <v>2207.7200000000003</v>
      </c>
    </row>
    <row r="130" spans="1:12" s="26" customFormat="1" ht="15" customHeight="1">
      <c r="A130" s="27">
        <v>123</v>
      </c>
      <c r="B130" s="28">
        <v>44376</v>
      </c>
      <c r="C130" s="29" t="s">
        <v>278</v>
      </c>
      <c r="D130" s="29" t="s">
        <v>279</v>
      </c>
      <c r="E130" s="29" t="s">
        <v>27</v>
      </c>
      <c r="F130" s="29" t="s">
        <v>54</v>
      </c>
      <c r="G130" s="30">
        <v>5</v>
      </c>
      <c r="H130" s="31">
        <f>VLOOKUP(F130,'[1]ARISTO PHARMASEUTICALS'!$C:$D,2,FALSE)</f>
        <v>28.51</v>
      </c>
      <c r="I130" s="31">
        <f t="shared" ref="I130:I144" si="6">G130*H130*20%</f>
        <v>28.510000000000005</v>
      </c>
      <c r="J130" s="31">
        <f t="shared" ref="J130:J144" si="7">G130*2</f>
        <v>10</v>
      </c>
      <c r="K130" s="31">
        <v>35</v>
      </c>
      <c r="L130" s="31">
        <f t="shared" ref="L130:L144" si="8">G130*H130+I130+J130+K130</f>
        <v>216.06</v>
      </c>
    </row>
    <row r="131" spans="1:12" s="26" customFormat="1" ht="15" customHeight="1">
      <c r="A131" s="27">
        <v>124</v>
      </c>
      <c r="B131" s="28">
        <v>44376</v>
      </c>
      <c r="C131" s="29" t="s">
        <v>280</v>
      </c>
      <c r="D131" s="29" t="s">
        <v>281</v>
      </c>
      <c r="E131" s="29" t="s">
        <v>27</v>
      </c>
      <c r="F131" s="29" t="s">
        <v>61</v>
      </c>
      <c r="G131" s="30">
        <v>2</v>
      </c>
      <c r="H131" s="31">
        <f>VLOOKUP(F131,'[1]ARISTO PHARMASEUTICALS'!$C:$D,2,FALSE)</f>
        <v>19.440000000000001</v>
      </c>
      <c r="I131" s="31">
        <f t="shared" si="6"/>
        <v>7.7760000000000007</v>
      </c>
      <c r="J131" s="31">
        <f t="shared" si="7"/>
        <v>4</v>
      </c>
      <c r="K131" s="31">
        <v>35</v>
      </c>
      <c r="L131" s="31">
        <f t="shared" si="8"/>
        <v>85.656000000000006</v>
      </c>
    </row>
    <row r="132" spans="1:12" s="26" customFormat="1" ht="15" customHeight="1">
      <c r="A132" s="27">
        <v>125</v>
      </c>
      <c r="B132" s="28">
        <v>44376</v>
      </c>
      <c r="C132" s="29" t="s">
        <v>282</v>
      </c>
      <c r="D132" s="29" t="s">
        <v>283</v>
      </c>
      <c r="E132" s="29" t="s">
        <v>27</v>
      </c>
      <c r="F132" s="29" t="s">
        <v>61</v>
      </c>
      <c r="G132" s="30">
        <v>50</v>
      </c>
      <c r="H132" s="31">
        <f>VLOOKUP(F132,'[1]ARISTO PHARMASEUTICALS'!$C:$D,2,FALSE)</f>
        <v>19.440000000000001</v>
      </c>
      <c r="I132" s="31">
        <f t="shared" si="6"/>
        <v>194.40000000000003</v>
      </c>
      <c r="J132" s="31">
        <f t="shared" si="7"/>
        <v>100</v>
      </c>
      <c r="K132" s="31">
        <v>35</v>
      </c>
      <c r="L132" s="31">
        <f t="shared" si="8"/>
        <v>1301.4000000000001</v>
      </c>
    </row>
    <row r="133" spans="1:12" s="26" customFormat="1" ht="15" customHeight="1">
      <c r="A133" s="27">
        <v>126</v>
      </c>
      <c r="B133" s="28">
        <v>44376</v>
      </c>
      <c r="C133" s="29" t="s">
        <v>284</v>
      </c>
      <c r="D133" s="29" t="s">
        <v>285</v>
      </c>
      <c r="E133" s="29" t="s">
        <v>27</v>
      </c>
      <c r="F133" s="29" t="s">
        <v>61</v>
      </c>
      <c r="G133" s="30">
        <v>3</v>
      </c>
      <c r="H133" s="31">
        <f>VLOOKUP(F133,'[1]ARISTO PHARMASEUTICALS'!$C:$D,2,FALSE)</f>
        <v>19.440000000000001</v>
      </c>
      <c r="I133" s="31">
        <f t="shared" si="6"/>
        <v>11.664000000000001</v>
      </c>
      <c r="J133" s="31">
        <f t="shared" si="7"/>
        <v>6</v>
      </c>
      <c r="K133" s="31">
        <v>35</v>
      </c>
      <c r="L133" s="31">
        <f t="shared" si="8"/>
        <v>110.98400000000001</v>
      </c>
    </row>
    <row r="134" spans="1:12" s="26" customFormat="1" ht="15" customHeight="1">
      <c r="A134" s="27">
        <v>127</v>
      </c>
      <c r="B134" s="28">
        <v>44376</v>
      </c>
      <c r="C134" s="29" t="s">
        <v>286</v>
      </c>
      <c r="D134" s="29" t="s">
        <v>287</v>
      </c>
      <c r="E134" s="29" t="s">
        <v>27</v>
      </c>
      <c r="F134" s="29" t="s">
        <v>61</v>
      </c>
      <c r="G134" s="30">
        <v>20</v>
      </c>
      <c r="H134" s="31">
        <f>VLOOKUP(F134,'[1]ARISTO PHARMASEUTICALS'!$C:$D,2,FALSE)</f>
        <v>19.440000000000001</v>
      </c>
      <c r="I134" s="31">
        <f t="shared" si="6"/>
        <v>77.760000000000005</v>
      </c>
      <c r="J134" s="31">
        <f t="shared" si="7"/>
        <v>40</v>
      </c>
      <c r="K134" s="31">
        <v>35</v>
      </c>
      <c r="L134" s="31">
        <f t="shared" si="8"/>
        <v>541.55999999999995</v>
      </c>
    </row>
    <row r="135" spans="1:12" s="26" customFormat="1" ht="15" customHeight="1">
      <c r="A135" s="27">
        <v>128</v>
      </c>
      <c r="B135" s="28">
        <v>44376</v>
      </c>
      <c r="C135" s="29" t="s">
        <v>288</v>
      </c>
      <c r="D135" s="29" t="s">
        <v>289</v>
      </c>
      <c r="E135" s="29" t="s">
        <v>27</v>
      </c>
      <c r="F135" s="29" t="s">
        <v>54</v>
      </c>
      <c r="G135" s="30">
        <v>4</v>
      </c>
      <c r="H135" s="31">
        <f>VLOOKUP(F135,'[1]ARISTO PHARMASEUTICALS'!$C:$D,2,FALSE)</f>
        <v>28.51</v>
      </c>
      <c r="I135" s="31">
        <f t="shared" si="6"/>
        <v>22.808000000000003</v>
      </c>
      <c r="J135" s="31">
        <f t="shared" si="7"/>
        <v>8</v>
      </c>
      <c r="K135" s="31">
        <v>35</v>
      </c>
      <c r="L135" s="31">
        <f t="shared" si="8"/>
        <v>179.84800000000001</v>
      </c>
    </row>
    <row r="136" spans="1:12" s="26" customFormat="1" ht="15" customHeight="1">
      <c r="A136" s="27">
        <v>129</v>
      </c>
      <c r="B136" s="28">
        <v>44376</v>
      </c>
      <c r="C136" s="29" t="s">
        <v>290</v>
      </c>
      <c r="D136" s="29" t="s">
        <v>291</v>
      </c>
      <c r="E136" s="29" t="s">
        <v>27</v>
      </c>
      <c r="F136" s="29" t="s">
        <v>76</v>
      </c>
      <c r="G136" s="30">
        <v>53</v>
      </c>
      <c r="H136" s="31">
        <f>VLOOKUP(F136,'[1]ARISTO PHARMASEUTICALS'!$C:$D,2,FALSE)</f>
        <v>28.51</v>
      </c>
      <c r="I136" s="31">
        <f t="shared" si="6"/>
        <v>302.20600000000002</v>
      </c>
      <c r="J136" s="31">
        <f t="shared" si="7"/>
        <v>106</v>
      </c>
      <c r="K136" s="31">
        <v>35</v>
      </c>
      <c r="L136" s="31">
        <f t="shared" si="8"/>
        <v>1954.2359999999999</v>
      </c>
    </row>
    <row r="137" spans="1:12" s="26" customFormat="1" ht="15" customHeight="1">
      <c r="A137" s="27">
        <v>130</v>
      </c>
      <c r="B137" s="28">
        <v>44376</v>
      </c>
      <c r="C137" s="29" t="s">
        <v>292</v>
      </c>
      <c r="D137" s="29" t="s">
        <v>293</v>
      </c>
      <c r="E137" s="29" t="s">
        <v>27</v>
      </c>
      <c r="F137" s="29" t="s">
        <v>66</v>
      </c>
      <c r="G137" s="30">
        <v>1</v>
      </c>
      <c r="H137" s="31">
        <f>VLOOKUP(F137,'[1]ARISTO PHARMASEUTICALS'!$C:$D,2,FALSE)</f>
        <v>28.51</v>
      </c>
      <c r="I137" s="31">
        <f t="shared" si="6"/>
        <v>5.7020000000000008</v>
      </c>
      <c r="J137" s="31">
        <f t="shared" si="7"/>
        <v>2</v>
      </c>
      <c r="K137" s="31">
        <v>35</v>
      </c>
      <c r="L137" s="31">
        <f t="shared" si="8"/>
        <v>71.212000000000003</v>
      </c>
    </row>
    <row r="138" spans="1:12" s="26" customFormat="1" ht="15" customHeight="1">
      <c r="A138" s="27">
        <v>131</v>
      </c>
      <c r="B138" s="28">
        <v>44376</v>
      </c>
      <c r="C138" s="29" t="s">
        <v>294</v>
      </c>
      <c r="D138" s="29" t="s">
        <v>275</v>
      </c>
      <c r="E138" s="29" t="s">
        <v>27</v>
      </c>
      <c r="F138" s="29" t="s">
        <v>66</v>
      </c>
      <c r="G138" s="30">
        <v>18</v>
      </c>
      <c r="H138" s="31">
        <f>VLOOKUP(F138,'[1]ARISTO PHARMASEUTICALS'!$C:$D,2,FALSE)</f>
        <v>28.51</v>
      </c>
      <c r="I138" s="31">
        <f t="shared" si="6"/>
        <v>102.63600000000002</v>
      </c>
      <c r="J138" s="31">
        <f t="shared" si="7"/>
        <v>36</v>
      </c>
      <c r="K138" s="31">
        <v>35</v>
      </c>
      <c r="L138" s="31">
        <f t="shared" si="8"/>
        <v>686.81600000000003</v>
      </c>
    </row>
    <row r="139" spans="1:12" s="26" customFormat="1" ht="15" customHeight="1">
      <c r="A139" s="27">
        <v>132</v>
      </c>
      <c r="B139" s="28">
        <v>44377</v>
      </c>
      <c r="C139" s="29" t="s">
        <v>295</v>
      </c>
      <c r="D139" s="29" t="s">
        <v>296</v>
      </c>
      <c r="E139" s="29" t="s">
        <v>27</v>
      </c>
      <c r="F139" s="29" t="s">
        <v>35</v>
      </c>
      <c r="G139" s="30">
        <v>7</v>
      </c>
      <c r="H139" s="31">
        <f>VLOOKUP(F139,'[1]ARISTO PHARMASEUTICALS'!$C:$D,2,FALSE)</f>
        <v>28.51</v>
      </c>
      <c r="I139" s="31">
        <f t="shared" si="6"/>
        <v>39.914000000000009</v>
      </c>
      <c r="J139" s="31">
        <f t="shared" si="7"/>
        <v>14</v>
      </c>
      <c r="K139" s="31">
        <v>35</v>
      </c>
      <c r="L139" s="31">
        <f t="shared" si="8"/>
        <v>288.48400000000004</v>
      </c>
    </row>
    <row r="140" spans="1:12" s="26" customFormat="1" ht="15" customHeight="1">
      <c r="A140" s="27">
        <v>133</v>
      </c>
      <c r="B140" s="28">
        <v>44377</v>
      </c>
      <c r="C140" s="29" t="s">
        <v>297</v>
      </c>
      <c r="D140" s="29" t="s">
        <v>298</v>
      </c>
      <c r="E140" s="29" t="s">
        <v>27</v>
      </c>
      <c r="F140" s="29" t="s">
        <v>35</v>
      </c>
      <c r="G140" s="30">
        <v>14</v>
      </c>
      <c r="H140" s="31">
        <f>VLOOKUP(F140,'[1]ARISTO PHARMASEUTICALS'!$C:$D,2,FALSE)</f>
        <v>28.51</v>
      </c>
      <c r="I140" s="31">
        <f t="shared" si="6"/>
        <v>79.828000000000017</v>
      </c>
      <c r="J140" s="31">
        <f t="shared" si="7"/>
        <v>28</v>
      </c>
      <c r="K140" s="31">
        <v>35</v>
      </c>
      <c r="L140" s="31">
        <f t="shared" si="8"/>
        <v>541.96800000000007</v>
      </c>
    </row>
    <row r="141" spans="1:12" s="26" customFormat="1" ht="15" customHeight="1">
      <c r="A141" s="27">
        <v>134</v>
      </c>
      <c r="B141" s="28">
        <v>44377</v>
      </c>
      <c r="C141" s="29" t="s">
        <v>299</v>
      </c>
      <c r="D141" s="29" t="s">
        <v>300</v>
      </c>
      <c r="E141" s="29" t="s">
        <v>27</v>
      </c>
      <c r="F141" s="29" t="s">
        <v>35</v>
      </c>
      <c r="G141" s="30">
        <v>54</v>
      </c>
      <c r="H141" s="31">
        <f>VLOOKUP(F141,'[1]ARISTO PHARMASEUTICALS'!$C:$D,2,FALSE)</f>
        <v>28.51</v>
      </c>
      <c r="I141" s="31">
        <f t="shared" si="6"/>
        <v>307.90800000000007</v>
      </c>
      <c r="J141" s="31">
        <f t="shared" si="7"/>
        <v>108</v>
      </c>
      <c r="K141" s="31">
        <v>35</v>
      </c>
      <c r="L141" s="31">
        <f t="shared" si="8"/>
        <v>1990.4480000000003</v>
      </c>
    </row>
    <row r="142" spans="1:12" s="26" customFormat="1" ht="15" customHeight="1">
      <c r="A142" s="27">
        <v>135</v>
      </c>
      <c r="B142" s="28">
        <v>44377</v>
      </c>
      <c r="C142" s="29" t="s">
        <v>301</v>
      </c>
      <c r="D142" s="29" t="s">
        <v>302</v>
      </c>
      <c r="E142" s="29" t="s">
        <v>27</v>
      </c>
      <c r="F142" s="29" t="s">
        <v>35</v>
      </c>
      <c r="G142" s="30">
        <v>37</v>
      </c>
      <c r="H142" s="31">
        <f>VLOOKUP(F142,'[1]ARISTO PHARMASEUTICALS'!$C:$D,2,FALSE)</f>
        <v>28.51</v>
      </c>
      <c r="I142" s="31">
        <f t="shared" si="6"/>
        <v>210.97400000000005</v>
      </c>
      <c r="J142" s="31">
        <f t="shared" si="7"/>
        <v>74</v>
      </c>
      <c r="K142" s="31">
        <v>35</v>
      </c>
      <c r="L142" s="31">
        <f t="shared" si="8"/>
        <v>1374.8440000000001</v>
      </c>
    </row>
    <row r="143" spans="1:12" s="26" customFormat="1" ht="15" customHeight="1">
      <c r="A143" s="27">
        <v>136</v>
      </c>
      <c r="B143" s="28">
        <v>44377</v>
      </c>
      <c r="C143" s="29" t="s">
        <v>303</v>
      </c>
      <c r="D143" s="29" t="s">
        <v>304</v>
      </c>
      <c r="E143" s="29" t="s">
        <v>27</v>
      </c>
      <c r="F143" s="29" t="s">
        <v>35</v>
      </c>
      <c r="G143" s="30">
        <v>5</v>
      </c>
      <c r="H143" s="31">
        <f>VLOOKUP(F143,'[1]ARISTO PHARMASEUTICALS'!$C:$D,2,FALSE)</f>
        <v>28.51</v>
      </c>
      <c r="I143" s="31">
        <f t="shared" si="6"/>
        <v>28.510000000000005</v>
      </c>
      <c r="J143" s="31">
        <f t="shared" si="7"/>
        <v>10</v>
      </c>
      <c r="K143" s="31">
        <v>35</v>
      </c>
      <c r="L143" s="31">
        <f t="shared" si="8"/>
        <v>216.06</v>
      </c>
    </row>
    <row r="144" spans="1:12" s="26" customFormat="1" ht="15" customHeight="1">
      <c r="A144" s="27">
        <v>137</v>
      </c>
      <c r="B144" s="28">
        <v>44377</v>
      </c>
      <c r="C144" s="29" t="s">
        <v>305</v>
      </c>
      <c r="D144" s="29" t="s">
        <v>306</v>
      </c>
      <c r="E144" s="29" t="s">
        <v>27</v>
      </c>
      <c r="F144" s="29" t="s">
        <v>61</v>
      </c>
      <c r="G144" s="30">
        <v>5</v>
      </c>
      <c r="H144" s="31">
        <f>VLOOKUP(F144,'[1]ARISTO PHARMASEUTICALS'!$C:$D,2,FALSE)</f>
        <v>19.440000000000001</v>
      </c>
      <c r="I144" s="31">
        <f t="shared" si="6"/>
        <v>19.440000000000001</v>
      </c>
      <c r="J144" s="31">
        <f t="shared" si="7"/>
        <v>10</v>
      </c>
      <c r="K144" s="31">
        <v>35</v>
      </c>
      <c r="L144" s="31">
        <f t="shared" si="8"/>
        <v>161.63999999999999</v>
      </c>
    </row>
    <row r="145" spans="1:12" s="26" customFormat="1" ht="15" customHeight="1">
      <c r="A145" s="58" t="s">
        <v>307</v>
      </c>
      <c r="B145" s="58"/>
      <c r="C145" s="58"/>
      <c r="D145" s="58"/>
      <c r="E145" s="58"/>
      <c r="F145" s="58"/>
      <c r="G145" s="58"/>
      <c r="H145" s="58"/>
      <c r="I145" s="58"/>
      <c r="J145" s="58"/>
      <c r="K145" s="58"/>
      <c r="L145" s="33">
        <f>ROUND(SUM(L8:L144),0)</f>
        <v>63516</v>
      </c>
    </row>
    <row r="146" spans="1:12" s="26" customFormat="1" ht="15" customHeight="1">
      <c r="A146" s="34"/>
      <c r="B146" s="35"/>
      <c r="C146" s="34"/>
      <c r="D146" s="34"/>
      <c r="E146" s="34"/>
      <c r="F146" s="36"/>
      <c r="G146" s="37">
        <f>SUM(G8:G144)</f>
        <v>1770</v>
      </c>
      <c r="H146" s="38"/>
      <c r="I146" s="38"/>
      <c r="J146" s="38"/>
      <c r="K146" s="38"/>
      <c r="L146" s="38"/>
    </row>
    <row r="147" spans="1:12" s="3" customFormat="1" ht="15" customHeight="1">
      <c r="A147" s="59" t="s">
        <v>7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59"/>
      <c r="L147" s="59"/>
    </row>
    <row r="148" spans="1:12" s="3" customFormat="1" ht="15" customHeight="1">
      <c r="A148" s="60" t="s">
        <v>17</v>
      </c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</row>
    <row r="149" spans="1:12" s="3" customFormat="1" ht="15" customHeight="1">
      <c r="A149" s="39"/>
      <c r="B149" s="40"/>
      <c r="C149" s="41"/>
      <c r="D149" s="41"/>
      <c r="E149" s="41"/>
      <c r="F149" s="41"/>
      <c r="G149" s="41"/>
      <c r="H149" s="42"/>
      <c r="I149" s="43"/>
      <c r="J149" s="43"/>
      <c r="K149" s="44"/>
    </row>
    <row r="150" spans="1:12" ht="15" customHeight="1">
      <c r="A150" s="45" t="s">
        <v>8</v>
      </c>
    </row>
    <row r="151" spans="1:12" ht="15" customHeight="1">
      <c r="A151" s="53"/>
    </row>
    <row r="152" spans="1:12" ht="15" customHeight="1">
      <c r="A152" s="53"/>
    </row>
    <row r="153" spans="1:12" ht="15" customHeight="1">
      <c r="A153" s="45" t="s">
        <v>9</v>
      </c>
    </row>
  </sheetData>
  <sortState ref="B8:K22">
    <sortCondition ref="B8:B22"/>
    <sortCondition ref="C8:C22"/>
  </sortState>
  <mergeCells count="3">
    <mergeCell ref="A145:K145"/>
    <mergeCell ref="A147:L147"/>
    <mergeCell ref="A148:L148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A148"/>
    <dataValidation type="custom" allowBlank="1" showInputMessage="1" showErrorMessage="1" sqref="A147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27"/>
  <sheetViews>
    <sheetView topLeftCell="A4" workbookViewId="0">
      <selection activeCell="M18" sqref="M18"/>
    </sheetView>
  </sheetViews>
  <sheetFormatPr defaultRowHeight="15"/>
  <cols>
    <col min="1" max="1" width="9.140625" style="9"/>
    <col min="2" max="2" width="14.5703125" style="9" customWidth="1"/>
  </cols>
  <sheetData>
    <row r="1" spans="1:2" s="3" customFormat="1" ht="15" customHeight="1">
      <c r="A1" s="6"/>
      <c r="B1" s="7"/>
    </row>
    <row r="2" spans="1:2" s="3" customFormat="1" ht="15" customHeight="1">
      <c r="A2" s="6"/>
      <c r="B2" s="7"/>
    </row>
    <row r="3" spans="1:2" s="3" customFormat="1" ht="15" customHeight="1">
      <c r="A3" s="6"/>
      <c r="B3" s="7"/>
    </row>
    <row r="4" spans="1:2" s="3" customFormat="1" ht="15" customHeight="1">
      <c r="A4" s="6"/>
      <c r="B4" s="7"/>
    </row>
    <row r="5" spans="1:2" s="3" customFormat="1" ht="15" customHeight="1">
      <c r="A5" s="6"/>
      <c r="B5" s="7"/>
    </row>
    <row r="6" spans="1:2" s="3" customFormat="1" ht="15" customHeight="1">
      <c r="A6" s="6"/>
      <c r="B6" s="7"/>
    </row>
    <row r="7" spans="1:2" s="3" customFormat="1" ht="15" customHeight="1">
      <c r="A7" s="6"/>
      <c r="B7" s="7"/>
    </row>
    <row r="14" spans="1:2">
      <c r="A14" s="8"/>
      <c r="B14" s="7"/>
    </row>
    <row r="15" spans="1:2">
      <c r="A15" s="8"/>
      <c r="B15" s="7"/>
    </row>
    <row r="16" spans="1:2">
      <c r="A16" s="8"/>
      <c r="B16" s="7"/>
    </row>
    <row r="17" spans="1:2">
      <c r="A17" s="8"/>
      <c r="B17" s="7"/>
    </row>
    <row r="18" spans="1:2">
      <c r="A18" s="8"/>
      <c r="B18" s="7"/>
    </row>
    <row r="19" spans="1:2">
      <c r="A19" s="8"/>
      <c r="B19" s="7"/>
    </row>
    <row r="20" spans="1:2">
      <c r="A20" s="8"/>
      <c r="B20" s="7"/>
    </row>
    <row r="21" spans="1:2">
      <c r="A21" s="8"/>
      <c r="B21" s="7"/>
    </row>
    <row r="22" spans="1:2">
      <c r="A22" s="8"/>
      <c r="B22" s="7"/>
    </row>
    <row r="23" spans="1:2">
      <c r="A23" s="8"/>
      <c r="B23" s="7"/>
    </row>
    <row r="24" spans="1:2">
      <c r="A24" s="8"/>
      <c r="B24" s="7"/>
    </row>
    <row r="25" spans="1:2">
      <c r="A25" s="8"/>
      <c r="B25" s="7"/>
    </row>
    <row r="26" spans="1:2">
      <c r="A26" s="8"/>
      <c r="B26" s="7"/>
    </row>
    <row r="27" spans="1:2">
      <c r="A27" s="8"/>
      <c r="B27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2021-07-05T11:07:45Z</cp:lastPrinted>
  <dcterms:created xsi:type="dcterms:W3CDTF">2010-04-08T11:28:01Z</dcterms:created>
  <dcterms:modified xsi:type="dcterms:W3CDTF">2021-07-19T07:37:18Z</dcterms:modified>
</cp:coreProperties>
</file>