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2" i="1" l="1"/>
  <c r="H4" i="1" l="1"/>
  <c r="H5" i="1"/>
  <c r="J5" i="1" s="1"/>
  <c r="H6" i="1"/>
  <c r="H7" i="1"/>
  <c r="J7" i="1" s="1"/>
  <c r="H8" i="1"/>
  <c r="H9" i="1"/>
  <c r="J9" i="1" s="1"/>
  <c r="H10" i="1"/>
  <c r="H11" i="1"/>
  <c r="H12" i="1"/>
  <c r="H13" i="1"/>
  <c r="H14" i="1"/>
  <c r="J14" i="1" s="1"/>
  <c r="H15" i="1"/>
  <c r="J15" i="1" s="1"/>
  <c r="H16" i="1"/>
  <c r="J16" i="1" s="1"/>
  <c r="H17" i="1"/>
  <c r="J6" i="1"/>
  <c r="J8" i="1"/>
  <c r="J10" i="1"/>
  <c r="J11" i="1"/>
  <c r="J12" i="1"/>
  <c r="J13" i="1"/>
  <c r="J17" i="1"/>
  <c r="J4" i="1"/>
  <c r="J18" i="1" l="1"/>
</calcChain>
</file>

<file path=xl/sharedStrings.xml><?xml version="1.0" encoding="utf-8"?>
<sst xmlns="http://schemas.openxmlformats.org/spreadsheetml/2006/main" count="87" uniqueCount="62">
  <si>
    <t>Invoice
ATC LOGISTICS,,8984191006
GST :21CHVPB1842D2ZQ</t>
  </si>
  <si>
    <t>DATE</t>
  </si>
  <si>
    <t>CASE</t>
  </si>
  <si>
    <t>RATE</t>
  </si>
  <si>
    <t>AMOUNT</t>
  </si>
  <si>
    <t>08/7/2023</t>
  </si>
  <si>
    <t>51900808</t>
  </si>
  <si>
    <t>10/7/2023</t>
  </si>
  <si>
    <t>814</t>
  </si>
  <si>
    <t>15/7/2023</t>
  </si>
  <si>
    <t>51900849/850</t>
  </si>
  <si>
    <t>17/7/2023</t>
  </si>
  <si>
    <t>867</t>
  </si>
  <si>
    <t>22/7/2023</t>
  </si>
  <si>
    <t>51900920/921</t>
  </si>
  <si>
    <t>51900922</t>
  </si>
  <si>
    <t>27/7/2023</t>
  </si>
  <si>
    <t>51900944</t>
  </si>
  <si>
    <t>51900954</t>
  </si>
  <si>
    <t>28/7/2023</t>
  </si>
  <si>
    <t>51900966</t>
  </si>
  <si>
    <t>51900963</t>
  </si>
  <si>
    <t>29/7/2023</t>
  </si>
  <si>
    <t>51900989</t>
  </si>
  <si>
    <t>31/7/2023</t>
  </si>
  <si>
    <t>51901017</t>
  </si>
  <si>
    <t>51901024</t>
  </si>
  <si>
    <t>51901030</t>
  </si>
  <si>
    <t>GST to be paid by Consignor under Reverse Charge Mechanism (RCM) as per GST</t>
  </si>
  <si>
    <t>Thanking you for your business.
ATC LOGISTICS</t>
  </si>
  <si>
    <t xml:space="preserve">Invoice </t>
  </si>
  <si>
    <t>SL</t>
  </si>
  <si>
    <t>sasan</t>
  </si>
  <si>
    <t>JHARSUGUDA</t>
  </si>
  <si>
    <t>PADMAPUR</t>
  </si>
  <si>
    <t>ROURKELA</t>
  </si>
  <si>
    <t>SAMBALPUR</t>
  </si>
  <si>
    <t>BARIPADA</t>
  </si>
  <si>
    <t>BERHAMPUR</t>
  </si>
  <si>
    <t>CTC</t>
  </si>
  <si>
    <t>FROM</t>
  </si>
  <si>
    <t>PG/CH/02888</t>
  </si>
  <si>
    <t>PG/CH/02912</t>
  </si>
  <si>
    <t>PG/CH/03058</t>
  </si>
  <si>
    <t>PG/CH/03079</t>
  </si>
  <si>
    <t>PG/CH/03277</t>
  </si>
  <si>
    <t>PG/CH/03284</t>
  </si>
  <si>
    <t>PG/CH/03402</t>
  </si>
  <si>
    <t>PG/CH/03414</t>
  </si>
  <si>
    <t>PG/CH/03426</t>
  </si>
  <si>
    <t>PG/CH/03427</t>
  </si>
  <si>
    <t>PG/CH/03481</t>
  </si>
  <si>
    <t>PG/CH/03512</t>
  </si>
  <si>
    <t>PG/CH/03513</t>
  </si>
  <si>
    <t>PG/CH/03539</t>
  </si>
  <si>
    <t>(RUPEES EIGHT THOUSAND NINETY THREE ONLY)</t>
  </si>
  <si>
    <t>Declaration � Kindly verify and confirm before 20/08/2023</t>
  </si>
  <si>
    <t xml:space="preserve">TO, 
ASIAN ENTERPRISERS  
C/S NUTRICIA INTERNATIONAL PVT LTD
Address: Professor Para Cuttack 753003,9861751968
GST No:21AACHA8262L1ZF
</t>
  </si>
  <si>
    <t>Bill Date: 31/07/2023
Bill #:Inv-1582/23-24
TotalAmount:8093.00</t>
  </si>
  <si>
    <t>LR CH.</t>
  </si>
  <si>
    <t>DESTINATION</t>
  </si>
  <si>
    <t>LR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</si>
</sst>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5</xdr:col>
      <xdr:colOff>790575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38100"/>
          <a:ext cx="3676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BILL/JUNE,%202023%20ATC/ASIAN%20ENTERPRIESES%20NUTR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JHARSUGUDA</v>
          </cell>
          <cell r="G4" t="str">
            <v>FOOD NUTRICIA</v>
          </cell>
          <cell r="H4">
            <v>9</v>
          </cell>
          <cell r="I4">
            <v>40.25</v>
          </cell>
        </row>
        <row r="5">
          <cell r="F5" t="str">
            <v>PADMAPUR</v>
          </cell>
          <cell r="G5" t="str">
            <v>FOOD NUTRICIA</v>
          </cell>
          <cell r="H5">
            <v>6</v>
          </cell>
          <cell r="I5">
            <v>46</v>
          </cell>
        </row>
        <row r="6">
          <cell r="F6" t="str">
            <v>JHARSUGUDA</v>
          </cell>
          <cell r="G6" t="str">
            <v>FOOD NUTRICIA</v>
          </cell>
          <cell r="H6">
            <v>11</v>
          </cell>
          <cell r="I6">
            <v>40.25</v>
          </cell>
        </row>
        <row r="7">
          <cell r="F7" t="str">
            <v>SAMBALPUR</v>
          </cell>
          <cell r="G7" t="str">
            <v>FOOD NUTRICIA</v>
          </cell>
          <cell r="H7">
            <v>12</v>
          </cell>
          <cell r="I7">
            <v>28.75</v>
          </cell>
        </row>
        <row r="8">
          <cell r="F8" t="str">
            <v>SAMBALPUR</v>
          </cell>
          <cell r="G8" t="str">
            <v>FOOD NUTRICIA</v>
          </cell>
          <cell r="H8">
            <v>9</v>
          </cell>
          <cell r="I8">
            <v>28.75</v>
          </cell>
        </row>
        <row r="9">
          <cell r="F9" t="str">
            <v>sasan</v>
          </cell>
          <cell r="G9" t="str">
            <v>FOOD PRODUCT</v>
          </cell>
          <cell r="H9">
            <v>5</v>
          </cell>
          <cell r="I9">
            <v>34.5</v>
          </cell>
        </row>
        <row r="10">
          <cell r="F10" t="str">
            <v>JHARSUGUDA</v>
          </cell>
          <cell r="G10" t="str">
            <v>FOOD NUTRICIA</v>
          </cell>
          <cell r="H10">
            <v>13</v>
          </cell>
          <cell r="I10">
            <v>40.25</v>
          </cell>
        </row>
        <row r="11">
          <cell r="F11" t="str">
            <v>BERHAMPUR</v>
          </cell>
          <cell r="G11" t="str">
            <v>FOOD NUTRICIA</v>
          </cell>
          <cell r="H11">
            <v>20</v>
          </cell>
          <cell r="I11">
            <v>28.75</v>
          </cell>
        </row>
        <row r="12">
          <cell r="F12" t="str">
            <v>SAMBALPUR</v>
          </cell>
          <cell r="G12" t="str">
            <v>FOOD NUTRICIA</v>
          </cell>
          <cell r="H12">
            <v>69</v>
          </cell>
          <cell r="I12">
            <v>28.75</v>
          </cell>
        </row>
        <row r="13">
          <cell r="F13" t="str">
            <v>BARIPADA</v>
          </cell>
          <cell r="G13" t="str">
            <v>FOOD NUTRICIA</v>
          </cell>
          <cell r="H13">
            <v>31</v>
          </cell>
          <cell r="I13">
            <v>32.200000000000003</v>
          </cell>
        </row>
        <row r="14">
          <cell r="F14" t="str">
            <v>JHARSUGUDA</v>
          </cell>
          <cell r="G14" t="str">
            <v>FOOD NUTRICIA</v>
          </cell>
          <cell r="H14">
            <v>11</v>
          </cell>
          <cell r="I14">
            <v>40.25</v>
          </cell>
        </row>
        <row r="15">
          <cell r="F15" t="str">
            <v>PADMAPUR</v>
          </cell>
          <cell r="G15" t="str">
            <v>FOOD NUTRICIA</v>
          </cell>
          <cell r="H15">
            <v>17</v>
          </cell>
          <cell r="I15">
            <v>46</v>
          </cell>
        </row>
        <row r="16">
          <cell r="F16" t="str">
            <v>BERHAMPUR</v>
          </cell>
          <cell r="G16" t="str">
            <v>FOOD NUTRICIA</v>
          </cell>
          <cell r="H16">
            <v>5</v>
          </cell>
          <cell r="I16">
            <v>28.75</v>
          </cell>
        </row>
        <row r="17">
          <cell r="F17" t="str">
            <v>ROURKELA</v>
          </cell>
          <cell r="G17" t="str">
            <v>FOOD NUTRICIA</v>
          </cell>
          <cell r="H17">
            <v>11</v>
          </cell>
          <cell r="I17">
            <v>28.75</v>
          </cell>
        </row>
        <row r="18">
          <cell r="F18" t="str">
            <v>JEYPORE</v>
          </cell>
          <cell r="G18" t="str">
            <v>FOOD NUTRICIA</v>
          </cell>
          <cell r="H18">
            <v>5</v>
          </cell>
          <cell r="I18">
            <v>51.75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O2" sqref="N2:O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12.8554687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6.5703125" style="1" customWidth="1"/>
    <col min="9" max="9" width="6.28515625" style="1" customWidth="1"/>
    <col min="10" max="10" width="9.42578125" style="1" bestFit="1" customWidth="1"/>
    <col min="11" max="16384" width="9.140625" style="1"/>
  </cols>
  <sheetData>
    <row r="1" spans="1:10" ht="90" customHeight="1">
      <c r="A1" s="12"/>
      <c r="B1" s="12"/>
      <c r="C1" s="12"/>
      <c r="D1" s="12"/>
      <c r="E1" s="12"/>
      <c r="F1" s="12"/>
      <c r="G1" s="17" t="s">
        <v>0</v>
      </c>
      <c r="H1" s="18"/>
      <c r="I1" s="18"/>
      <c r="J1" s="19"/>
    </row>
    <row r="2" spans="1:10" ht="89.25" customHeight="1">
      <c r="A2" s="12" t="s">
        <v>57</v>
      </c>
      <c r="B2" s="12"/>
      <c r="C2" s="12"/>
      <c r="D2" s="12"/>
      <c r="E2" s="12"/>
      <c r="F2" s="12"/>
      <c r="G2" s="17" t="s">
        <v>58</v>
      </c>
      <c r="H2" s="18"/>
      <c r="I2" s="18"/>
      <c r="J2" s="19"/>
    </row>
    <row r="3" spans="1:10" s="8" customFormat="1" ht="18.75" customHeight="1">
      <c r="A3" s="7" t="s">
        <v>31</v>
      </c>
      <c r="B3" s="7" t="s">
        <v>1</v>
      </c>
      <c r="C3" s="7" t="s">
        <v>61</v>
      </c>
      <c r="D3" s="7" t="s">
        <v>30</v>
      </c>
      <c r="E3" s="7" t="s">
        <v>40</v>
      </c>
      <c r="F3" s="7" t="s">
        <v>60</v>
      </c>
      <c r="G3" s="7" t="s">
        <v>2</v>
      </c>
      <c r="H3" s="7" t="s">
        <v>3</v>
      </c>
      <c r="I3" s="7" t="s">
        <v>59</v>
      </c>
      <c r="J3" s="7" t="s">
        <v>4</v>
      </c>
    </row>
    <row r="4" spans="1:10">
      <c r="A4" s="11">
        <v>1</v>
      </c>
      <c r="B4" s="13" t="s">
        <v>5</v>
      </c>
      <c r="C4" s="13" t="s">
        <v>41</v>
      </c>
      <c r="D4" s="13" t="s">
        <v>6</v>
      </c>
      <c r="E4" s="15" t="s">
        <v>39</v>
      </c>
      <c r="F4" s="2" t="s">
        <v>32</v>
      </c>
      <c r="G4" s="2">
        <v>6</v>
      </c>
      <c r="H4" s="3">
        <f>VLOOKUP(F4,[1]Invoice!$F$4:$I$18,4,FALSE)</f>
        <v>34.5</v>
      </c>
      <c r="I4" s="3">
        <v>25</v>
      </c>
      <c r="J4" s="14">
        <f>G4*H4+I4</f>
        <v>232</v>
      </c>
    </row>
    <row r="5" spans="1:10">
      <c r="A5" s="11">
        <v>2</v>
      </c>
      <c r="B5" s="13" t="s">
        <v>7</v>
      </c>
      <c r="C5" s="13" t="s">
        <v>42</v>
      </c>
      <c r="D5" s="13" t="s">
        <v>8</v>
      </c>
      <c r="E5" s="6" t="s">
        <v>39</v>
      </c>
      <c r="F5" s="2" t="s">
        <v>33</v>
      </c>
      <c r="G5" s="2">
        <v>9</v>
      </c>
      <c r="H5" s="3">
        <f>VLOOKUP(F5,[1]Invoice!$F$4:$I$18,4,FALSE)</f>
        <v>40.25</v>
      </c>
      <c r="I5" s="3">
        <v>25</v>
      </c>
      <c r="J5" s="3">
        <f t="shared" ref="J5:J17" si="0">G5*H5+I5</f>
        <v>387.25</v>
      </c>
    </row>
    <row r="6" spans="1:10">
      <c r="A6" s="11">
        <v>3</v>
      </c>
      <c r="B6" s="13" t="s">
        <v>9</v>
      </c>
      <c r="C6" s="13" t="s">
        <v>43</v>
      </c>
      <c r="D6" s="13" t="s">
        <v>10</v>
      </c>
      <c r="E6" s="6" t="s">
        <v>39</v>
      </c>
      <c r="F6" s="2" t="s">
        <v>33</v>
      </c>
      <c r="G6" s="2">
        <v>9</v>
      </c>
      <c r="H6" s="3">
        <f>VLOOKUP(F6,[1]Invoice!$F$4:$I$18,4,FALSE)</f>
        <v>40.25</v>
      </c>
      <c r="I6" s="3">
        <v>25</v>
      </c>
      <c r="J6" s="3">
        <f t="shared" si="0"/>
        <v>387.25</v>
      </c>
    </row>
    <row r="7" spans="1:10">
      <c r="A7" s="11">
        <v>4</v>
      </c>
      <c r="B7" s="13" t="s">
        <v>11</v>
      </c>
      <c r="C7" s="13" t="s">
        <v>44</v>
      </c>
      <c r="D7" s="13" t="s">
        <v>12</v>
      </c>
      <c r="E7" s="6" t="s">
        <v>39</v>
      </c>
      <c r="F7" s="2" t="s">
        <v>34</v>
      </c>
      <c r="G7" s="2">
        <v>5</v>
      </c>
      <c r="H7" s="3">
        <f>VLOOKUP(F7,[1]Invoice!$F$4:$I$18,4,FALSE)</f>
        <v>46</v>
      </c>
      <c r="I7" s="3">
        <v>25</v>
      </c>
      <c r="J7" s="3">
        <f t="shared" si="0"/>
        <v>255</v>
      </c>
    </row>
    <row r="8" spans="1:10">
      <c r="A8" s="11">
        <v>5</v>
      </c>
      <c r="B8" s="13" t="s">
        <v>13</v>
      </c>
      <c r="C8" s="13" t="s">
        <v>45</v>
      </c>
      <c r="D8" s="13" t="s">
        <v>14</v>
      </c>
      <c r="E8" s="6" t="s">
        <v>39</v>
      </c>
      <c r="F8" s="2" t="s">
        <v>35</v>
      </c>
      <c r="G8" s="2">
        <v>11</v>
      </c>
      <c r="H8" s="3">
        <f>VLOOKUP(F8,[1]Invoice!$F$4:$I$18,4,FALSE)</f>
        <v>28.75</v>
      </c>
      <c r="I8" s="3">
        <v>25</v>
      </c>
      <c r="J8" s="3">
        <f t="shared" si="0"/>
        <v>341.25</v>
      </c>
    </row>
    <row r="9" spans="1:10">
      <c r="A9" s="11">
        <v>6</v>
      </c>
      <c r="B9" s="13" t="s">
        <v>13</v>
      </c>
      <c r="C9" s="13" t="s">
        <v>46</v>
      </c>
      <c r="D9" s="13" t="s">
        <v>15</v>
      </c>
      <c r="E9" s="6" t="s">
        <v>39</v>
      </c>
      <c r="F9" s="2" t="s">
        <v>33</v>
      </c>
      <c r="G9" s="2">
        <v>6</v>
      </c>
      <c r="H9" s="3">
        <f>VLOOKUP(F9,[1]Invoice!$F$4:$I$18,4,FALSE)</f>
        <v>40.25</v>
      </c>
      <c r="I9" s="3">
        <v>25</v>
      </c>
      <c r="J9" s="3">
        <f t="shared" si="0"/>
        <v>266.5</v>
      </c>
    </row>
    <row r="10" spans="1:10">
      <c r="A10" s="11">
        <v>7</v>
      </c>
      <c r="B10" s="13" t="s">
        <v>16</v>
      </c>
      <c r="C10" s="13" t="s">
        <v>47</v>
      </c>
      <c r="D10" s="13" t="s">
        <v>17</v>
      </c>
      <c r="E10" s="6" t="s">
        <v>39</v>
      </c>
      <c r="F10" s="2" t="s">
        <v>32</v>
      </c>
      <c r="G10" s="2">
        <v>5</v>
      </c>
      <c r="H10" s="3">
        <f>VLOOKUP(F10,[1]Invoice!$F$4:$I$18,4,FALSE)</f>
        <v>34.5</v>
      </c>
      <c r="I10" s="3">
        <v>25</v>
      </c>
      <c r="J10" s="3">
        <f t="shared" si="0"/>
        <v>197.5</v>
      </c>
    </row>
    <row r="11" spans="1:10">
      <c r="A11" s="11">
        <v>8</v>
      </c>
      <c r="B11" s="13" t="s">
        <v>16</v>
      </c>
      <c r="C11" s="13" t="s">
        <v>48</v>
      </c>
      <c r="D11" s="13" t="s">
        <v>18</v>
      </c>
      <c r="E11" s="6" t="s">
        <v>39</v>
      </c>
      <c r="F11" s="2" t="s">
        <v>34</v>
      </c>
      <c r="G11" s="2">
        <v>7</v>
      </c>
      <c r="H11" s="3">
        <f>VLOOKUP(F11,[1]Invoice!$F$4:$I$18,4,FALSE)</f>
        <v>46</v>
      </c>
      <c r="I11" s="3">
        <v>25</v>
      </c>
      <c r="J11" s="3">
        <f t="shared" si="0"/>
        <v>347</v>
      </c>
    </row>
    <row r="12" spans="1:10">
      <c r="A12" s="11">
        <v>9</v>
      </c>
      <c r="B12" s="13" t="s">
        <v>19</v>
      </c>
      <c r="C12" s="13" t="s">
        <v>49</v>
      </c>
      <c r="D12" s="13" t="s">
        <v>20</v>
      </c>
      <c r="E12" s="6" t="s">
        <v>39</v>
      </c>
      <c r="F12" s="2" t="s">
        <v>33</v>
      </c>
      <c r="G12" s="2">
        <v>9</v>
      </c>
      <c r="H12" s="3">
        <f>VLOOKUP(F12,[1]Invoice!$F$4:$I$18,4,FALSE)</f>
        <v>40.25</v>
      </c>
      <c r="I12" s="3">
        <v>25</v>
      </c>
      <c r="J12" s="3">
        <f t="shared" si="0"/>
        <v>387.25</v>
      </c>
    </row>
    <row r="13" spans="1:10">
      <c r="A13" s="11">
        <v>10</v>
      </c>
      <c r="B13" s="13" t="s">
        <v>19</v>
      </c>
      <c r="C13" s="13" t="s">
        <v>50</v>
      </c>
      <c r="D13" s="13" t="s">
        <v>21</v>
      </c>
      <c r="E13" s="6" t="s">
        <v>39</v>
      </c>
      <c r="F13" s="2" t="s">
        <v>36</v>
      </c>
      <c r="G13" s="2">
        <v>11</v>
      </c>
      <c r="H13" s="3">
        <f>VLOOKUP(F13,[1]Invoice!$F$4:$I$18,4,FALSE)</f>
        <v>28.75</v>
      </c>
      <c r="I13" s="3">
        <v>25</v>
      </c>
      <c r="J13" s="3">
        <f t="shared" si="0"/>
        <v>341.25</v>
      </c>
    </row>
    <row r="14" spans="1:10">
      <c r="A14" s="11">
        <v>11</v>
      </c>
      <c r="B14" s="13" t="s">
        <v>22</v>
      </c>
      <c r="C14" s="13" t="s">
        <v>51</v>
      </c>
      <c r="D14" s="13" t="s">
        <v>23</v>
      </c>
      <c r="E14" s="6" t="s">
        <v>39</v>
      </c>
      <c r="F14" s="2" t="s">
        <v>37</v>
      </c>
      <c r="G14" s="2">
        <v>56</v>
      </c>
      <c r="H14" s="3">
        <f>VLOOKUP(F14,[1]Invoice!$F$4:$I$18,4,FALSE)</f>
        <v>32.200000000000003</v>
      </c>
      <c r="I14" s="3">
        <v>25</v>
      </c>
      <c r="J14" s="3">
        <f t="shared" si="0"/>
        <v>1828.2000000000003</v>
      </c>
    </row>
    <row r="15" spans="1:10">
      <c r="A15" s="11">
        <v>12</v>
      </c>
      <c r="B15" s="13" t="s">
        <v>24</v>
      </c>
      <c r="C15" s="13" t="s">
        <v>52</v>
      </c>
      <c r="D15" s="13" t="s">
        <v>25</v>
      </c>
      <c r="E15" s="6" t="s">
        <v>39</v>
      </c>
      <c r="F15" s="2" t="s">
        <v>38</v>
      </c>
      <c r="G15" s="2">
        <v>35</v>
      </c>
      <c r="H15" s="3">
        <f>VLOOKUP(F15,[1]Invoice!$F$4:$I$18,4,FALSE)</f>
        <v>28.75</v>
      </c>
      <c r="I15" s="3">
        <v>25</v>
      </c>
      <c r="J15" s="3">
        <f t="shared" si="0"/>
        <v>1031.25</v>
      </c>
    </row>
    <row r="16" spans="1:10">
      <c r="A16" s="11">
        <v>13</v>
      </c>
      <c r="B16" s="13" t="s">
        <v>24</v>
      </c>
      <c r="C16" s="13" t="s">
        <v>53</v>
      </c>
      <c r="D16" s="13" t="s">
        <v>26</v>
      </c>
      <c r="E16" s="6" t="s">
        <v>39</v>
      </c>
      <c r="F16" s="2" t="s">
        <v>36</v>
      </c>
      <c r="G16" s="2">
        <v>70</v>
      </c>
      <c r="H16" s="3">
        <f>VLOOKUP(F16,[1]Invoice!$F$4:$I$18,4,FALSE)</f>
        <v>28.75</v>
      </c>
      <c r="I16" s="3">
        <v>25</v>
      </c>
      <c r="J16" s="3">
        <f t="shared" si="0"/>
        <v>2037.5</v>
      </c>
    </row>
    <row r="17" spans="1:10">
      <c r="A17" s="23">
        <v>14</v>
      </c>
      <c r="B17" s="13" t="s">
        <v>24</v>
      </c>
      <c r="C17" s="13" t="s">
        <v>54</v>
      </c>
      <c r="D17" s="13" t="s">
        <v>27</v>
      </c>
      <c r="E17" s="6" t="s">
        <v>39</v>
      </c>
      <c r="F17" s="2" t="s">
        <v>36</v>
      </c>
      <c r="G17" s="2">
        <v>1</v>
      </c>
      <c r="H17" s="3">
        <f>VLOOKUP(F17,[1]Invoice!$F$4:$I$18,4,FALSE)</f>
        <v>28.75</v>
      </c>
      <c r="I17" s="3">
        <v>25</v>
      </c>
      <c r="J17" s="3">
        <f t="shared" si="0"/>
        <v>53.75</v>
      </c>
    </row>
    <row r="18" spans="1:10">
      <c r="A18" s="20" t="s">
        <v>55</v>
      </c>
      <c r="B18" s="21"/>
      <c r="C18" s="21"/>
      <c r="D18" s="21"/>
      <c r="E18" s="21"/>
      <c r="F18" s="21"/>
      <c r="G18" s="21"/>
      <c r="H18" s="21"/>
      <c r="I18" s="22"/>
      <c r="J18" s="9">
        <f>ROUND(SUM(J4:J17),0)</f>
        <v>8093</v>
      </c>
    </row>
    <row r="19" spans="1:10" s="5" customFormat="1">
      <c r="A19" s="12" t="s">
        <v>28</v>
      </c>
      <c r="B19" s="16"/>
      <c r="C19" s="16"/>
      <c r="D19" s="16"/>
      <c r="E19" s="16"/>
      <c r="F19" s="16"/>
      <c r="G19" s="16"/>
      <c r="H19" s="16"/>
      <c r="I19" s="16"/>
      <c r="J19" s="4"/>
    </row>
    <row r="20" spans="1:10" s="5" customFormat="1">
      <c r="A20" s="12" t="s">
        <v>56</v>
      </c>
      <c r="B20" s="16"/>
      <c r="C20" s="16"/>
      <c r="D20" s="16"/>
      <c r="E20" s="16"/>
      <c r="F20" s="16"/>
      <c r="G20" s="16"/>
      <c r="H20" s="16"/>
      <c r="I20" s="16"/>
      <c r="J20" s="4"/>
    </row>
    <row r="21" spans="1:10" s="5" customFormat="1" ht="30" customHeight="1">
      <c r="A21" s="16" t="s">
        <v>29</v>
      </c>
      <c r="B21" s="16"/>
      <c r="C21" s="16"/>
      <c r="D21" s="16"/>
      <c r="E21" s="16"/>
      <c r="F21" s="16"/>
      <c r="G21" s="16"/>
      <c r="H21" s="16"/>
      <c r="I21" s="16"/>
      <c r="J21" s="4"/>
    </row>
    <row r="22" spans="1:10" s="5" customFormat="1">
      <c r="G22" s="10">
        <f>SUM(G4:G17)</f>
        <v>240</v>
      </c>
    </row>
    <row r="23" spans="1:10" s="5" customFormat="1"/>
  </sheetData>
  <mergeCells count="53">
    <mergeCell ref="A19:I19"/>
    <mergeCell ref="A20:I20"/>
    <mergeCell ref="A21:I21"/>
    <mergeCell ref="G1:J1"/>
    <mergeCell ref="G2:J2"/>
    <mergeCell ref="A18:I18"/>
    <mergeCell ref="A17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J4"/>
    <mergeCell ref="B5"/>
    <mergeCell ref="C5"/>
    <mergeCell ref="D5"/>
    <mergeCell ref="B4"/>
    <mergeCell ref="C4"/>
    <mergeCell ref="D4"/>
    <mergeCell ref="E4"/>
    <mergeCell ref="A1:F1"/>
    <mergeCell ref="A2:F2"/>
    <mergeCell ref="B6"/>
    <mergeCell ref="C6"/>
    <mergeCell ref="D6"/>
  </mergeCells>
  <pageMargins left="0.1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2023-08-14T03:57:12Z</cp:lastPrinted>
  <dcterms:created xsi:type="dcterms:W3CDTF">2023-08-11T04:45:23Z</dcterms:created>
  <dcterms:modified xsi:type="dcterms:W3CDTF">2023-08-21T10:59:54Z</dcterms:modified>
</cp:coreProperties>
</file>