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5" i="1"/>
  <c r="G18" i="1" l="1"/>
  <c r="H6" i="1"/>
  <c r="J6" i="1" s="1"/>
  <c r="H10" i="1"/>
  <c r="J10" i="1" s="1"/>
  <c r="H5" i="1"/>
  <c r="J5" i="1" s="1"/>
  <c r="H12" i="1"/>
  <c r="J12" i="1" s="1"/>
  <c r="H7" i="1"/>
  <c r="J7" i="1" s="1"/>
  <c r="H13" i="1"/>
  <c r="J13" i="1" s="1"/>
  <c r="H4" i="1"/>
  <c r="J4" i="1" s="1"/>
  <c r="H8" i="1"/>
  <c r="J8" i="1" s="1"/>
  <c r="H14" i="1"/>
  <c r="J14" i="1" s="1"/>
  <c r="H9" i="1"/>
  <c r="J9" i="1" s="1"/>
  <c r="H11" i="1"/>
  <c r="J11" i="1" s="1"/>
  <c r="J15" i="1" l="1"/>
</calcChain>
</file>

<file path=xl/sharedStrings.xml><?xml version="1.0" encoding="utf-8"?>
<sst xmlns="http://schemas.openxmlformats.org/spreadsheetml/2006/main" count="71" uniqueCount="50">
  <si>
    <t>INVOICE
PRAGATI LOGISTICS,SAMANTA SAHI KHUNTIA LANE,8984191006
GST No:21AGHPB9356M1Z9</t>
  </si>
  <si>
    <t>23/3/2024</t>
  </si>
  <si>
    <t>105</t>
  </si>
  <si>
    <t>09/3/2024</t>
  </si>
  <si>
    <t>351</t>
  </si>
  <si>
    <t>19/3/2024</t>
  </si>
  <si>
    <t>1752</t>
  </si>
  <si>
    <t>15/3/2024</t>
  </si>
  <si>
    <t>1749</t>
  </si>
  <si>
    <t>1785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</si>
  <si>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</si>
  <si>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</si>
  <si>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</si>
  <si>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</si>
  <si>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</si>
  <si>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</si>
  <si>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</si>
  <si>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</si>
  <si>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</si>
  <si>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</si>
  <si>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</si>
  <si>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Kindly, verify &amp; confirm within 7 days, else GST will be filed by 20th APRIL, 2024. 
GST to be paid by Consignor under Reverse Charge Mechanism(RCM) as per GST.</t>
  </si>
  <si>
    <t>JAGATSINGHPUR</t>
  </si>
  <si>
    <t>KHURDA</t>
  </si>
  <si>
    <t>PATTAMUNDAI</t>
  </si>
  <si>
    <t>JALESWAR</t>
  </si>
  <si>
    <t>03/3/2024</t>
  </si>
  <si>
    <t>29/3/2024</t>
  </si>
  <si>
    <t>JATNI</t>
  </si>
  <si>
    <t>PURI</t>
  </si>
  <si>
    <t>BALASORE</t>
  </si>
  <si>
    <t>435</t>
  </si>
  <si>
    <t>455</t>
  </si>
  <si>
    <t>478</t>
  </si>
  <si>
    <t>456</t>
  </si>
  <si>
    <t>(RUPEES ONE THOUSAND TWO HUNDRED THIRTY FIVE ONLY)</t>
  </si>
  <si>
    <t>PL/DO/25322</t>
  </si>
  <si>
    <t>PL/DO/26332</t>
  </si>
  <si>
    <t>PL/DO/26080</t>
  </si>
  <si>
    <t>PL/DO/25314</t>
  </si>
  <si>
    <t>PL/DO/26357</t>
  </si>
  <si>
    <t>PL/DO/25762</t>
  </si>
  <si>
    <t>PL/MA/22222</t>
  </si>
  <si>
    <t>PL/DO/24767</t>
  </si>
  <si>
    <t>PL/DO/25772</t>
  </si>
  <si>
    <t>PL/DO/26706</t>
  </si>
  <si>
    <t>PL/MA/21818</t>
  </si>
  <si>
    <t>CTC</t>
  </si>
  <si>
    <t xml:space="preserve">Bill Date:31/03/2024
Bill NO : 43207
Total Amount:1235.00
</t>
  </si>
  <si>
    <t xml:space="preserve">
ASPHA CHEMICAL WORKS
Address: SAMANTA SAHI,-753001 ODISHA,1234567891
GST No:21AACHR1832D1ZT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</si>
</sst>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1002196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05370" cy="111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>
        <row r="4">
          <cell r="B4" t="str">
            <v>ANANDAPUR</v>
          </cell>
        </row>
      </sheetData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3" zoomScale="115" zoomScaleNormal="115" workbookViewId="0">
      <selection activeCell="M4" sqref="M4"/>
    </sheetView>
  </sheetViews>
  <sheetFormatPr defaultRowHeight="15" x14ac:dyDescent="0.25"/>
  <cols>
    <col min="1" max="1" width="3.28515625" style="1" customWidth="1"/>
    <col min="2" max="2" width="10.140625" style="1" customWidth="1"/>
    <col min="3" max="3" width="13.140625" style="1" customWidth="1"/>
    <col min="4" max="4" width="6.42578125" style="1" bestFit="1" customWidth="1"/>
    <col min="5" max="5" width="16.140625" style="1" customWidth="1"/>
    <col min="6" max="6" width="7.5703125" style="1" bestFit="1" customWidth="1"/>
    <col min="7" max="7" width="6.140625" style="1" customWidth="1"/>
    <col min="8" max="8" width="6.85546875" style="2" customWidth="1"/>
    <col min="9" max="9" width="7.28515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 x14ac:dyDescent="0.25">
      <c r="A1" s="17"/>
      <c r="B1" s="18"/>
      <c r="C1" s="18"/>
      <c r="D1" s="18"/>
      <c r="E1" s="19"/>
      <c r="F1" s="14" t="s">
        <v>0</v>
      </c>
      <c r="G1" s="15"/>
      <c r="H1" s="15"/>
      <c r="I1" s="15"/>
      <c r="J1" s="16"/>
    </row>
    <row r="2" spans="1:10" ht="75.75" customHeight="1" x14ac:dyDescent="0.25">
      <c r="A2" s="17" t="s">
        <v>49</v>
      </c>
      <c r="B2" s="18"/>
      <c r="C2" s="18"/>
      <c r="D2" s="18"/>
      <c r="E2" s="19"/>
      <c r="F2" s="14" t="s">
        <v>48</v>
      </c>
      <c r="G2" s="15"/>
      <c r="H2" s="15"/>
      <c r="I2" s="15"/>
      <c r="J2" s="16"/>
    </row>
    <row r="3" spans="1:10" s="22" customFormat="1" ht="15" customHeight="1" x14ac:dyDescent="0.25">
      <c r="A3" s="20" t="s">
        <v>11</v>
      </c>
      <c r="B3" s="20" t="s">
        <v>12</v>
      </c>
      <c r="C3" s="20" t="s">
        <v>13</v>
      </c>
      <c r="D3" s="20" t="s">
        <v>14</v>
      </c>
      <c r="E3" s="20" t="s">
        <v>15</v>
      </c>
      <c r="F3" s="20" t="s">
        <v>16</v>
      </c>
      <c r="G3" s="20" t="s">
        <v>17</v>
      </c>
      <c r="H3" s="21" t="s">
        <v>18</v>
      </c>
      <c r="I3" s="21" t="s">
        <v>19</v>
      </c>
      <c r="J3" s="21" t="s">
        <v>20</v>
      </c>
    </row>
    <row r="4" spans="1:10" ht="15" customHeight="1" x14ac:dyDescent="0.25">
      <c r="A4" s="23">
        <v>1</v>
      </c>
      <c r="B4" s="9" t="s">
        <v>26</v>
      </c>
      <c r="C4" s="9" t="s">
        <v>43</v>
      </c>
      <c r="D4" s="4" t="s">
        <v>47</v>
      </c>
      <c r="E4" s="9" t="s">
        <v>28</v>
      </c>
      <c r="F4" s="9" t="s">
        <v>31</v>
      </c>
      <c r="G4" s="9">
        <v>3</v>
      </c>
      <c r="H4" s="7">
        <f>VLOOKUP(E4,'[1]ASPHA CHEM'!$C$4:$D$83,2,)</f>
        <v>35</v>
      </c>
      <c r="I4" s="7">
        <v>20</v>
      </c>
      <c r="J4" s="8">
        <f>G4*H4+I4</f>
        <v>125</v>
      </c>
    </row>
    <row r="5" spans="1:10" ht="15" customHeight="1" x14ac:dyDescent="0.25">
      <c r="A5" s="23">
        <f>A4+1</f>
        <v>2</v>
      </c>
      <c r="B5" s="4" t="s">
        <v>3</v>
      </c>
      <c r="C5" s="4" t="s">
        <v>39</v>
      </c>
      <c r="D5" s="4" t="s">
        <v>47</v>
      </c>
      <c r="E5" s="4" t="s">
        <v>22</v>
      </c>
      <c r="F5" s="4" t="s">
        <v>4</v>
      </c>
      <c r="G5" s="4">
        <v>2</v>
      </c>
      <c r="H5" s="7">
        <f>VLOOKUP(E5,'[1]ASPHA CHEM'!$C$4:$D$83,2,)</f>
        <v>35</v>
      </c>
      <c r="I5" s="7">
        <v>20</v>
      </c>
      <c r="J5" s="8">
        <f>G5*H5+I5</f>
        <v>90</v>
      </c>
    </row>
    <row r="6" spans="1:10" ht="15" customHeight="1" x14ac:dyDescent="0.25">
      <c r="A6" s="23">
        <f t="shared" ref="A6:A14" si="0">A5+1</f>
        <v>3</v>
      </c>
      <c r="B6" s="4" t="s">
        <v>3</v>
      </c>
      <c r="C6" s="4" t="s">
        <v>36</v>
      </c>
      <c r="D6" s="4" t="s">
        <v>47</v>
      </c>
      <c r="E6" s="4" t="s">
        <v>23</v>
      </c>
      <c r="F6" s="4" t="s">
        <v>4</v>
      </c>
      <c r="G6" s="4">
        <v>6</v>
      </c>
      <c r="H6" s="7">
        <f>VLOOKUP(E6,'[1]ASPHA CHEM'!$C$4:$D$83,2,)</f>
        <v>35</v>
      </c>
      <c r="I6" s="7">
        <v>20</v>
      </c>
      <c r="J6" s="8">
        <f>G6*H6+I6</f>
        <v>230</v>
      </c>
    </row>
    <row r="7" spans="1:10" ht="15" customHeight="1" x14ac:dyDescent="0.25">
      <c r="A7" s="23">
        <f t="shared" si="0"/>
        <v>4</v>
      </c>
      <c r="B7" s="4" t="s">
        <v>7</v>
      </c>
      <c r="C7" s="4" t="s">
        <v>41</v>
      </c>
      <c r="D7" s="4" t="s">
        <v>47</v>
      </c>
      <c r="E7" s="4" t="s">
        <v>22</v>
      </c>
      <c r="F7" s="4" t="s">
        <v>8</v>
      </c>
      <c r="G7" s="4">
        <v>4</v>
      </c>
      <c r="H7" s="7">
        <f>VLOOKUP(E7,'[1]ASPHA CHEM'!$C$4:$D$83,2,)</f>
        <v>35</v>
      </c>
      <c r="I7" s="7">
        <v>20</v>
      </c>
      <c r="J7" s="8">
        <f>G7*H7+I7</f>
        <v>160</v>
      </c>
    </row>
    <row r="8" spans="1:10" ht="15" customHeight="1" x14ac:dyDescent="0.25">
      <c r="A8" s="23">
        <f t="shared" si="0"/>
        <v>5</v>
      </c>
      <c r="B8" s="9" t="s">
        <v>7</v>
      </c>
      <c r="C8" s="9" t="s">
        <v>44</v>
      </c>
      <c r="D8" s="4" t="s">
        <v>47</v>
      </c>
      <c r="E8" s="9" t="s">
        <v>29</v>
      </c>
      <c r="F8" s="9" t="s">
        <v>32</v>
      </c>
      <c r="G8" s="9">
        <v>1</v>
      </c>
      <c r="H8" s="7">
        <f>VLOOKUP(E8,'[1]ASPHA CHEM'!$C$4:$D$83,2,)</f>
        <v>35</v>
      </c>
      <c r="I8" s="7">
        <v>20</v>
      </c>
      <c r="J8" s="8">
        <f>G8*H8+I8</f>
        <v>55</v>
      </c>
    </row>
    <row r="9" spans="1:10" ht="15" customHeight="1" x14ac:dyDescent="0.25">
      <c r="A9" s="23">
        <f t="shared" si="0"/>
        <v>6</v>
      </c>
      <c r="B9" s="9" t="s">
        <v>7</v>
      </c>
      <c r="C9" s="9" t="s">
        <v>46</v>
      </c>
      <c r="D9" s="4" t="s">
        <v>47</v>
      </c>
      <c r="E9" s="9" t="s">
        <v>30</v>
      </c>
      <c r="F9" s="9" t="s">
        <v>34</v>
      </c>
      <c r="G9" s="9">
        <v>2</v>
      </c>
      <c r="H9" s="7">
        <f>VLOOKUP(E9,'[1]ASPHA CHEM'!$C$4:$D$83,2,)</f>
        <v>35</v>
      </c>
      <c r="I9" s="7">
        <v>20</v>
      </c>
      <c r="J9" s="8">
        <f>G9*H9+I9</f>
        <v>90</v>
      </c>
    </row>
    <row r="10" spans="1:10" ht="15" customHeight="1" x14ac:dyDescent="0.25">
      <c r="A10" s="23">
        <f t="shared" si="0"/>
        <v>7</v>
      </c>
      <c r="B10" s="4" t="s">
        <v>5</v>
      </c>
      <c r="C10" s="4" t="s">
        <v>38</v>
      </c>
      <c r="D10" s="4" t="s">
        <v>47</v>
      </c>
      <c r="E10" s="4" t="s">
        <v>24</v>
      </c>
      <c r="F10" s="4" t="s">
        <v>6</v>
      </c>
      <c r="G10" s="4">
        <v>2</v>
      </c>
      <c r="H10" s="7">
        <f>VLOOKUP(E10,'[1]ASPHA CHEM'!$C$4:$D$83,2,)</f>
        <v>35</v>
      </c>
      <c r="I10" s="7">
        <v>20</v>
      </c>
      <c r="J10" s="8">
        <f>G10*H10+I10</f>
        <v>90</v>
      </c>
    </row>
    <row r="11" spans="1:10" ht="15" customHeight="1" x14ac:dyDescent="0.25">
      <c r="A11" s="23">
        <f t="shared" si="0"/>
        <v>8</v>
      </c>
      <c r="B11" s="4" t="s">
        <v>1</v>
      </c>
      <c r="C11" s="4" t="s">
        <v>37</v>
      </c>
      <c r="D11" s="4" t="s">
        <v>47</v>
      </c>
      <c r="E11" s="4" t="s">
        <v>22</v>
      </c>
      <c r="F11" s="4" t="s">
        <v>2</v>
      </c>
      <c r="G11" s="4">
        <v>3</v>
      </c>
      <c r="H11" s="7">
        <f>VLOOKUP(E11,'[1]ASPHA CHEM'!$C$4:$D$83,2,)</f>
        <v>35</v>
      </c>
      <c r="I11" s="7">
        <v>20</v>
      </c>
      <c r="J11" s="8">
        <f>G11*H11+I11</f>
        <v>125</v>
      </c>
    </row>
    <row r="12" spans="1:10" ht="15" customHeight="1" x14ac:dyDescent="0.25">
      <c r="A12" s="23">
        <f t="shared" si="0"/>
        <v>9</v>
      </c>
      <c r="B12" s="4" t="s">
        <v>1</v>
      </c>
      <c r="C12" s="4" t="s">
        <v>40</v>
      </c>
      <c r="D12" s="4" t="s">
        <v>47</v>
      </c>
      <c r="E12" s="4" t="s">
        <v>23</v>
      </c>
      <c r="F12" s="4" t="s">
        <v>4</v>
      </c>
      <c r="G12" s="4">
        <v>3</v>
      </c>
      <c r="H12" s="7">
        <f>VLOOKUP(E12,'[1]ASPHA CHEM'!$C$4:$D$83,2,)</f>
        <v>35</v>
      </c>
      <c r="I12" s="7">
        <v>20</v>
      </c>
      <c r="J12" s="8">
        <f>G12*H12+I12</f>
        <v>125</v>
      </c>
    </row>
    <row r="13" spans="1:10" ht="15" customHeight="1" x14ac:dyDescent="0.25">
      <c r="A13" s="23">
        <f t="shared" si="0"/>
        <v>10</v>
      </c>
      <c r="B13" s="4" t="s">
        <v>1</v>
      </c>
      <c r="C13" s="4" t="s">
        <v>42</v>
      </c>
      <c r="D13" s="4" t="s">
        <v>47</v>
      </c>
      <c r="E13" s="4" t="s">
        <v>25</v>
      </c>
      <c r="F13" s="4" t="s">
        <v>9</v>
      </c>
      <c r="G13" s="4">
        <v>1</v>
      </c>
      <c r="H13" s="7">
        <f>VLOOKUP(E13,'[1]ASPHA CHEM'!$C$4:$D$83,2,)</f>
        <v>35</v>
      </c>
      <c r="I13" s="7">
        <v>20</v>
      </c>
      <c r="J13" s="8">
        <f>G13*H13+I13</f>
        <v>55</v>
      </c>
    </row>
    <row r="14" spans="1:10" ht="15" customHeight="1" x14ac:dyDescent="0.25">
      <c r="A14" s="23">
        <f t="shared" si="0"/>
        <v>11</v>
      </c>
      <c r="B14" s="9" t="s">
        <v>27</v>
      </c>
      <c r="C14" s="9" t="s">
        <v>45</v>
      </c>
      <c r="D14" s="4" t="s">
        <v>47</v>
      </c>
      <c r="E14" s="9" t="s">
        <v>29</v>
      </c>
      <c r="F14" s="9" t="s">
        <v>33</v>
      </c>
      <c r="G14" s="9">
        <v>2</v>
      </c>
      <c r="H14" s="7">
        <f>VLOOKUP(E14,'[1]ASPHA CHEM'!$C$4:$D$83,2,)</f>
        <v>35</v>
      </c>
      <c r="I14" s="7">
        <v>20</v>
      </c>
      <c r="J14" s="8">
        <f>G14*H14+I14</f>
        <v>90</v>
      </c>
    </row>
    <row r="15" spans="1:10" s="3" customFormat="1" ht="15" customHeight="1" x14ac:dyDescent="0.25">
      <c r="A15" s="10" t="s">
        <v>35</v>
      </c>
      <c r="B15" s="10"/>
      <c r="C15" s="10"/>
      <c r="D15" s="10"/>
      <c r="E15" s="10"/>
      <c r="F15" s="10"/>
      <c r="G15" s="10"/>
      <c r="H15" s="11"/>
      <c r="I15" s="11"/>
      <c r="J15" s="6">
        <f>SUM(J4:J14)</f>
        <v>1235</v>
      </c>
    </row>
    <row r="16" spans="1:10" s="3" customFormat="1" ht="30" customHeight="1" x14ac:dyDescent="0.25">
      <c r="A16" s="12" t="s">
        <v>21</v>
      </c>
      <c r="B16" s="12"/>
      <c r="C16" s="12"/>
      <c r="D16" s="12"/>
      <c r="E16" s="12"/>
      <c r="F16" s="12"/>
      <c r="G16" s="12"/>
      <c r="H16" s="13"/>
      <c r="I16" s="13"/>
      <c r="J16" s="13"/>
    </row>
    <row r="17" spans="1:10" s="3" customFormat="1" ht="30" customHeight="1" x14ac:dyDescent="0.25">
      <c r="A17" s="12" t="s">
        <v>10</v>
      </c>
      <c r="B17" s="12"/>
      <c r="C17" s="12"/>
      <c r="D17" s="12"/>
      <c r="E17" s="12"/>
      <c r="F17" s="12"/>
      <c r="G17" s="12"/>
      <c r="H17" s="13"/>
      <c r="I17" s="13"/>
      <c r="J17" s="13"/>
    </row>
    <row r="18" spans="1:10" x14ac:dyDescent="0.25">
      <c r="G18" s="5">
        <f>SUM(G4:G14)</f>
        <v>29</v>
      </c>
    </row>
  </sheetData>
  <sortState ref="B4:J14">
    <sortCondition ref="B4:B14"/>
    <sortCondition ref="C4:C14"/>
  </sortState>
  <mergeCells count="7">
    <mergeCell ref="A15:I15"/>
    <mergeCell ref="A16:J16"/>
    <mergeCell ref="A17:J17"/>
    <mergeCell ref="F1:J1"/>
    <mergeCell ref="F2:J2"/>
    <mergeCell ref="A1:E1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2024-04-16T08:29:28Z</cp:lastPrinted>
  <dcterms:created xsi:type="dcterms:W3CDTF">2024-04-15T06:28:41Z</dcterms:created>
  <dcterms:modified xsi:type="dcterms:W3CDTF">2024-04-16T08:29:28Z</dcterms:modified>
</cp:coreProperties>
</file>