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Sheet1!$F$1:$F$45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L21" i="1"/>
  <c r="L20"/>
  <c r="L19"/>
  <c r="L18"/>
  <c r="L17"/>
  <c r="L16"/>
  <c r="L15"/>
  <c r="L14"/>
  <c r="L13"/>
  <c r="L12"/>
  <c r="L11"/>
  <c r="L10"/>
  <c r="L9"/>
  <c r="L8"/>
  <c r="J21"/>
  <c r="J20"/>
  <c r="J19"/>
  <c r="J18"/>
  <c r="J17"/>
  <c r="J16"/>
  <c r="J15"/>
  <c r="J14"/>
  <c r="J13"/>
  <c r="J12"/>
  <c r="J11"/>
  <c r="J10"/>
  <c r="J9"/>
  <c r="J8"/>
  <c r="I21"/>
  <c r="I20"/>
  <c r="I19"/>
  <c r="I18"/>
  <c r="I17"/>
  <c r="I16"/>
  <c r="I15"/>
  <c r="I14"/>
  <c r="I13"/>
  <c r="I12"/>
  <c r="I11"/>
  <c r="I10"/>
  <c r="I9"/>
  <c r="I8"/>
  <c r="H21"/>
  <c r="H20"/>
  <c r="H19"/>
  <c r="H18"/>
  <c r="H17"/>
  <c r="H16"/>
  <c r="H15"/>
  <c r="H14"/>
  <c r="H13"/>
  <c r="H12"/>
  <c r="H11"/>
  <c r="H10"/>
  <c r="H9"/>
  <c r="H8"/>
  <c r="G23" l="1"/>
  <c r="L22" l="1"/>
</calcChain>
</file>

<file path=xl/sharedStrings.xml><?xml version="1.0" encoding="utf-8"?>
<sst xmlns="http://schemas.openxmlformats.org/spreadsheetml/2006/main" count="88" uniqueCount="70">
  <si>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</si>
  <si>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</si>
  <si>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</si>
  <si>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</si>
  <si>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</si>
  <si>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</si>
  <si>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LR NO</t>
  </si>
  <si>
    <t>FROM</t>
  </si>
  <si>
    <t>DESTINATION</t>
  </si>
  <si>
    <t>INV NO</t>
  </si>
  <si>
    <t>GST to be paid by Consignor under Reverse Charge Mechanism (RCM) as per GST ACT</t>
  </si>
  <si>
    <t>NOTE:</t>
  </si>
  <si>
    <t>-</t>
  </si>
  <si>
    <t>THANKING YOU….</t>
  </si>
  <si>
    <t>GSTIN : 21CHVPB1842D2ZQ</t>
  </si>
  <si>
    <t>ATC LOGISTICS</t>
  </si>
  <si>
    <t>CASE</t>
  </si>
  <si>
    <t>MONTH   : JUNE,2021</t>
  </si>
  <si>
    <t>INVOICE DATE : 30/06/2021</t>
  </si>
  <si>
    <t>KINDLY ,VERIFY &amp; CONFIRM US  WITHIN 7 DAYS ,ELSE GST WILL 20TH JULY,2021</t>
  </si>
  <si>
    <t>CTC</t>
  </si>
  <si>
    <t>LR.CH</t>
  </si>
  <si>
    <t>HSN CODE-996791</t>
  </si>
  <si>
    <t>CUTTACK</t>
  </si>
  <si>
    <t>AMT</t>
  </si>
  <si>
    <t>RATE</t>
  </si>
  <si>
    <t>BARIPADA</t>
  </si>
  <si>
    <t>PG/CH/01030/21-22</t>
  </si>
  <si>
    <t>UMERKOT</t>
  </si>
  <si>
    <t>40074</t>
  </si>
  <si>
    <t>PG/CH/01103/21-22</t>
  </si>
  <si>
    <t>NABARANGPUR</t>
  </si>
  <si>
    <t>40118</t>
  </si>
  <si>
    <t>PG/CH/01104/21-22</t>
  </si>
  <si>
    <t>BORIGUMMA</t>
  </si>
  <si>
    <t>40119</t>
  </si>
  <si>
    <t>PG/CH/01302/21-22</t>
  </si>
  <si>
    <t>124</t>
  </si>
  <si>
    <t>PG/CH/01418/21-22</t>
  </si>
  <si>
    <t>JEYPORE</t>
  </si>
  <si>
    <t>40125</t>
  </si>
  <si>
    <t>PG/CH/01603/21-22</t>
  </si>
  <si>
    <t>KHARIAR ROAD</t>
  </si>
  <si>
    <t>40130</t>
  </si>
  <si>
    <t>PG/CH/01681/21-22</t>
  </si>
  <si>
    <t>BALASORE</t>
  </si>
  <si>
    <t>49</t>
  </si>
  <si>
    <t>PG/CH/01799/21-22</t>
  </si>
  <si>
    <t>139</t>
  </si>
  <si>
    <t>PG/CH/01800/21-22</t>
  </si>
  <si>
    <t>140</t>
  </si>
  <si>
    <t>PG/CH/01837/21-22</t>
  </si>
  <si>
    <t>136</t>
  </si>
  <si>
    <t>PG/CH/01848/21-22</t>
  </si>
  <si>
    <t>BHADRAK</t>
  </si>
  <si>
    <t>146</t>
  </si>
  <si>
    <t>PG/CH/02059/21-22</t>
  </si>
  <si>
    <t>170</t>
  </si>
  <si>
    <t>PG/CH/02060/21-22</t>
  </si>
  <si>
    <t>RAYAGADA</t>
  </si>
  <si>
    <t>169</t>
  </si>
  <si>
    <t>PG/CH/02105/21-22</t>
  </si>
  <si>
    <t>175</t>
  </si>
  <si>
    <t>HML.</t>
  </si>
  <si>
    <t>M/S  ASWINI HOMEO &amp; AYURVEDIC PRODUCTS PVT. LTD.</t>
  </si>
  <si>
    <t>GSTIN : 21AACCA0062D1ZO</t>
  </si>
  <si>
    <t>MOB:7752053677</t>
  </si>
  <si>
    <t>DD.CH</t>
  </si>
  <si>
    <t>(RUPEES THIRTEEN THOUSAND SEVEN HUNDRED FIFTY SEVEN ONLY)</t>
  </si>
  <si>
    <t xml:space="preserve">INVOICE .   : INV-1355/21-22 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</si>
</sst>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2">
    <font>
      <sz val="11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sz val="10"/>
      <color rgb="FF000000"/>
      <name val="Kinnari"/>
    </font>
    <font>
      <sz val="10"/>
      <color indexed="8"/>
      <name val="Calibri"/>
      <family val="2"/>
      <scheme val="minor"/>
    </font>
    <font>
      <b/>
      <sz val="9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5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NumberFormat="1" applyFont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left" vertical="center" indent="4"/>
    </xf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horizontal="left" vertical="center" indent="6"/>
    </xf>
    <xf numFmtId="2" fontId="6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2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2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horizontal="left" vertical="center" indent="6"/>
    </xf>
    <xf numFmtId="0" fontId="2" fillId="0" borderId="1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2" fontId="10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/>
    <xf numFmtId="2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5" fillId="0" borderId="4" xfId="0" applyFont="1" applyBorder="1"/>
    <xf numFmtId="2" fontId="7" fillId="0" borderId="1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m/Desktop/ATC%20QUOTATION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C8" t="str">
            <v>ANGUL</v>
          </cell>
          <cell r="D8">
            <v>29</v>
          </cell>
          <cell r="E8">
            <v>5</v>
          </cell>
          <cell r="F8">
            <v>2</v>
          </cell>
          <cell r="G8">
            <v>20</v>
          </cell>
          <cell r="I8">
            <v>12.9</v>
          </cell>
          <cell r="K8">
            <v>41.9</v>
          </cell>
          <cell r="L8">
            <v>5</v>
          </cell>
          <cell r="M8">
            <v>2</v>
          </cell>
          <cell r="N8">
            <v>45</v>
          </cell>
          <cell r="O8">
            <v>4.1900000000000004</v>
          </cell>
          <cell r="P8">
            <v>46.089999999999996</v>
          </cell>
        </row>
        <row r="9">
          <cell r="C9" t="str">
            <v>BALASORE</v>
          </cell>
          <cell r="D9">
            <v>22</v>
          </cell>
          <cell r="E9">
            <v>5</v>
          </cell>
          <cell r="F9">
            <v>2</v>
          </cell>
          <cell r="G9">
            <v>20</v>
          </cell>
          <cell r="I9">
            <v>12.2</v>
          </cell>
          <cell r="K9">
            <v>34.200000000000003</v>
          </cell>
          <cell r="L9">
            <v>5</v>
          </cell>
          <cell r="M9">
            <v>2</v>
          </cell>
          <cell r="N9">
            <v>45</v>
          </cell>
          <cell r="O9">
            <v>3.42</v>
          </cell>
          <cell r="P9">
            <v>37.620000000000005</v>
          </cell>
        </row>
        <row r="10">
          <cell r="C10" t="str">
            <v>BARAGARH</v>
          </cell>
          <cell r="D10">
            <v>27</v>
          </cell>
          <cell r="E10">
            <v>5</v>
          </cell>
          <cell r="F10">
            <v>2</v>
          </cell>
          <cell r="G10">
            <v>20</v>
          </cell>
          <cell r="I10">
            <v>12.7</v>
          </cell>
          <cell r="K10">
            <v>39.700000000000003</v>
          </cell>
          <cell r="L10">
            <v>5</v>
          </cell>
          <cell r="M10">
            <v>2</v>
          </cell>
          <cell r="N10">
            <v>45</v>
          </cell>
          <cell r="O10">
            <v>3.97</v>
          </cell>
          <cell r="P10">
            <v>43.67</v>
          </cell>
        </row>
        <row r="11">
          <cell r="C11" t="str">
            <v>BARIPADA</v>
          </cell>
          <cell r="D11">
            <v>24</v>
          </cell>
          <cell r="E11">
            <v>5</v>
          </cell>
          <cell r="F11">
            <v>2</v>
          </cell>
          <cell r="G11">
            <v>20</v>
          </cell>
          <cell r="I11">
            <v>12.4</v>
          </cell>
          <cell r="K11">
            <v>36.4</v>
          </cell>
          <cell r="L11">
            <v>5</v>
          </cell>
          <cell r="M11">
            <v>2</v>
          </cell>
          <cell r="N11">
            <v>45</v>
          </cell>
          <cell r="O11">
            <v>3.64</v>
          </cell>
          <cell r="P11">
            <v>40.04</v>
          </cell>
        </row>
        <row r="12">
          <cell r="C12" t="str">
            <v>BERHAMPUR</v>
          </cell>
          <cell r="D12">
            <v>24</v>
          </cell>
          <cell r="E12">
            <v>5</v>
          </cell>
          <cell r="F12">
            <v>2</v>
          </cell>
          <cell r="G12">
            <v>20</v>
          </cell>
          <cell r="I12">
            <v>12.4</v>
          </cell>
          <cell r="K12">
            <v>36.4</v>
          </cell>
          <cell r="L12">
            <v>5</v>
          </cell>
          <cell r="M12">
            <v>2</v>
          </cell>
          <cell r="N12">
            <v>45</v>
          </cell>
          <cell r="O12">
            <v>3.64</v>
          </cell>
          <cell r="P12">
            <v>40.04</v>
          </cell>
        </row>
        <row r="13">
          <cell r="C13" t="str">
            <v>BHADRAK</v>
          </cell>
          <cell r="D13">
            <v>22</v>
          </cell>
          <cell r="E13">
            <v>5</v>
          </cell>
          <cell r="F13">
            <v>2</v>
          </cell>
          <cell r="G13">
            <v>20</v>
          </cell>
          <cell r="I13">
            <v>12.2</v>
          </cell>
          <cell r="K13">
            <v>34.200000000000003</v>
          </cell>
          <cell r="L13">
            <v>5</v>
          </cell>
          <cell r="M13">
            <v>2</v>
          </cell>
          <cell r="N13">
            <v>45</v>
          </cell>
          <cell r="O13">
            <v>3.42</v>
          </cell>
          <cell r="P13">
            <v>37.620000000000005</v>
          </cell>
        </row>
        <row r="14">
          <cell r="C14" t="str">
            <v>BHANJANAGAR</v>
          </cell>
          <cell r="D14">
            <v>29</v>
          </cell>
          <cell r="E14">
            <v>5</v>
          </cell>
          <cell r="F14">
            <v>2</v>
          </cell>
          <cell r="G14">
            <v>20</v>
          </cell>
          <cell r="I14">
            <v>12.9</v>
          </cell>
          <cell r="K14">
            <v>41.9</v>
          </cell>
          <cell r="L14">
            <v>5</v>
          </cell>
          <cell r="M14">
            <v>2</v>
          </cell>
          <cell r="N14">
            <v>45</v>
          </cell>
          <cell r="O14">
            <v>4.1900000000000004</v>
          </cell>
          <cell r="P14">
            <v>46.089999999999996</v>
          </cell>
        </row>
        <row r="15">
          <cell r="C15" t="str">
            <v>BHAWANIPATNA</v>
          </cell>
          <cell r="D15">
            <v>42</v>
          </cell>
          <cell r="E15">
            <v>5</v>
          </cell>
          <cell r="F15">
            <v>2</v>
          </cell>
          <cell r="G15">
            <v>20</v>
          </cell>
          <cell r="I15">
            <v>14.2</v>
          </cell>
          <cell r="K15">
            <v>56.2</v>
          </cell>
          <cell r="L15">
            <v>5</v>
          </cell>
          <cell r="M15">
            <v>2</v>
          </cell>
          <cell r="N15">
            <v>45</v>
          </cell>
          <cell r="O15">
            <v>5.62</v>
          </cell>
          <cell r="P15">
            <v>61.82</v>
          </cell>
        </row>
        <row r="16">
          <cell r="C16" t="str">
            <v>BOLANGIR</v>
          </cell>
          <cell r="D16">
            <v>34</v>
          </cell>
          <cell r="E16">
            <v>5</v>
          </cell>
          <cell r="F16">
            <v>2</v>
          </cell>
          <cell r="G16">
            <v>20</v>
          </cell>
          <cell r="I16">
            <v>13.4</v>
          </cell>
          <cell r="K16">
            <v>47.4</v>
          </cell>
          <cell r="L16">
            <v>5</v>
          </cell>
          <cell r="M16">
            <v>2</v>
          </cell>
          <cell r="N16">
            <v>45</v>
          </cell>
          <cell r="O16">
            <v>4.74</v>
          </cell>
          <cell r="P16">
            <v>52.14</v>
          </cell>
        </row>
        <row r="17">
          <cell r="C17" t="str">
            <v>BORIGUMMA</v>
          </cell>
          <cell r="D17">
            <v>54</v>
          </cell>
          <cell r="E17">
            <v>5</v>
          </cell>
          <cell r="F17">
            <v>2</v>
          </cell>
          <cell r="G17">
            <v>20</v>
          </cell>
          <cell r="I17">
            <v>15.4</v>
          </cell>
          <cell r="K17">
            <v>69.400000000000006</v>
          </cell>
          <cell r="L17">
            <v>5</v>
          </cell>
          <cell r="M17">
            <v>2</v>
          </cell>
          <cell r="N17">
            <v>45</v>
          </cell>
          <cell r="O17">
            <v>6.94</v>
          </cell>
          <cell r="P17">
            <v>76.34</v>
          </cell>
        </row>
        <row r="18">
          <cell r="C18" t="str">
            <v>DHARAMGARH</v>
          </cell>
          <cell r="D18">
            <v>32</v>
          </cell>
          <cell r="E18">
            <v>5</v>
          </cell>
          <cell r="F18">
            <v>2</v>
          </cell>
          <cell r="G18">
            <v>20</v>
          </cell>
          <cell r="I18">
            <v>13.2</v>
          </cell>
          <cell r="K18">
            <v>45.2</v>
          </cell>
          <cell r="L18">
            <v>5</v>
          </cell>
          <cell r="M18">
            <v>2</v>
          </cell>
          <cell r="N18">
            <v>45</v>
          </cell>
          <cell r="O18">
            <v>4.5199999999999996</v>
          </cell>
          <cell r="P18">
            <v>49.72</v>
          </cell>
        </row>
        <row r="19">
          <cell r="C19" t="str">
            <v>GOSHALA</v>
          </cell>
          <cell r="D19">
            <v>27</v>
          </cell>
          <cell r="E19">
            <v>5</v>
          </cell>
          <cell r="F19">
            <v>2</v>
          </cell>
          <cell r="G19">
            <v>20</v>
          </cell>
          <cell r="I19">
            <v>12.7</v>
          </cell>
          <cell r="K19">
            <v>39.700000000000003</v>
          </cell>
          <cell r="L19">
            <v>5</v>
          </cell>
          <cell r="M19">
            <v>2</v>
          </cell>
          <cell r="N19">
            <v>45</v>
          </cell>
          <cell r="O19">
            <v>3.97</v>
          </cell>
          <cell r="P19">
            <v>43.67</v>
          </cell>
        </row>
        <row r="20">
          <cell r="C20" t="str">
            <v>JEYPORE</v>
          </cell>
          <cell r="D20">
            <v>34</v>
          </cell>
          <cell r="E20">
            <v>5</v>
          </cell>
          <cell r="F20">
            <v>2</v>
          </cell>
          <cell r="G20">
            <v>20</v>
          </cell>
          <cell r="I20">
            <v>13.4</v>
          </cell>
          <cell r="K20">
            <v>47.4</v>
          </cell>
          <cell r="L20">
            <v>5</v>
          </cell>
          <cell r="M20">
            <v>2</v>
          </cell>
          <cell r="N20">
            <v>45</v>
          </cell>
          <cell r="O20">
            <v>4.74</v>
          </cell>
          <cell r="P20">
            <v>52.14</v>
          </cell>
        </row>
        <row r="21">
          <cell r="C21" t="str">
            <v>JHARSUGUDA</v>
          </cell>
          <cell r="D21">
            <v>29</v>
          </cell>
          <cell r="E21">
            <v>5</v>
          </cell>
          <cell r="F21">
            <v>2</v>
          </cell>
          <cell r="G21">
            <v>20</v>
          </cell>
          <cell r="I21">
            <v>12.9</v>
          </cell>
          <cell r="K21">
            <v>41.9</v>
          </cell>
          <cell r="L21">
            <v>5</v>
          </cell>
          <cell r="M21">
            <v>2</v>
          </cell>
          <cell r="N21">
            <v>45</v>
          </cell>
          <cell r="O21">
            <v>4.1900000000000004</v>
          </cell>
          <cell r="P21">
            <v>46.089999999999996</v>
          </cell>
        </row>
        <row r="22">
          <cell r="C22" t="str">
            <v>JUNAGARH</v>
          </cell>
          <cell r="D22">
            <v>44</v>
          </cell>
          <cell r="E22">
            <v>5</v>
          </cell>
          <cell r="F22">
            <v>2</v>
          </cell>
          <cell r="G22">
            <v>20</v>
          </cell>
          <cell r="I22">
            <v>14.4</v>
          </cell>
          <cell r="K22">
            <v>58.4</v>
          </cell>
          <cell r="L22">
            <v>5</v>
          </cell>
          <cell r="M22">
            <v>2</v>
          </cell>
          <cell r="N22">
            <v>45</v>
          </cell>
          <cell r="O22">
            <v>5.84</v>
          </cell>
          <cell r="P22">
            <v>64.239999999999995</v>
          </cell>
        </row>
        <row r="23">
          <cell r="C23" t="str">
            <v>JOLAPUT</v>
          </cell>
          <cell r="D23">
            <v>40</v>
          </cell>
          <cell r="E23">
            <v>5</v>
          </cell>
          <cell r="F23">
            <v>2</v>
          </cell>
          <cell r="G23">
            <v>20</v>
          </cell>
          <cell r="I23">
            <v>14</v>
          </cell>
          <cell r="K23">
            <v>54</v>
          </cell>
          <cell r="L23">
            <v>5</v>
          </cell>
          <cell r="M23">
            <v>2</v>
          </cell>
          <cell r="N23">
            <v>45</v>
          </cell>
          <cell r="O23">
            <v>5.4</v>
          </cell>
          <cell r="P23">
            <v>59.4</v>
          </cell>
        </row>
        <row r="24">
          <cell r="C24" t="str">
            <v>KANTABANJI</v>
          </cell>
          <cell r="D24">
            <v>39</v>
          </cell>
          <cell r="E24">
            <v>5</v>
          </cell>
          <cell r="F24">
            <v>2</v>
          </cell>
          <cell r="G24">
            <v>20</v>
          </cell>
          <cell r="I24">
            <v>13.9</v>
          </cell>
          <cell r="K24">
            <v>52.9</v>
          </cell>
          <cell r="L24">
            <v>5</v>
          </cell>
          <cell r="M24">
            <v>2</v>
          </cell>
          <cell r="N24">
            <v>45</v>
          </cell>
          <cell r="O24">
            <v>5.29</v>
          </cell>
          <cell r="P24">
            <v>58.19</v>
          </cell>
        </row>
        <row r="25">
          <cell r="C25" t="str">
            <v>KEONJHAR</v>
          </cell>
          <cell r="D25">
            <v>27</v>
          </cell>
          <cell r="E25">
            <v>5</v>
          </cell>
          <cell r="F25">
            <v>2</v>
          </cell>
          <cell r="G25">
            <v>20</v>
          </cell>
          <cell r="I25">
            <v>12.7</v>
          </cell>
          <cell r="K25">
            <v>39.700000000000003</v>
          </cell>
          <cell r="L25">
            <v>5</v>
          </cell>
          <cell r="M25">
            <v>2</v>
          </cell>
          <cell r="N25">
            <v>45</v>
          </cell>
          <cell r="O25">
            <v>3.97</v>
          </cell>
          <cell r="P25">
            <v>43.67</v>
          </cell>
        </row>
        <row r="26">
          <cell r="C26" t="str">
            <v>KESINGA</v>
          </cell>
          <cell r="D26">
            <v>35</v>
          </cell>
          <cell r="E26">
            <v>5</v>
          </cell>
          <cell r="F26">
            <v>2</v>
          </cell>
          <cell r="G26">
            <v>20</v>
          </cell>
          <cell r="I26">
            <v>13.5</v>
          </cell>
          <cell r="K26">
            <v>48.5</v>
          </cell>
          <cell r="L26">
            <v>5</v>
          </cell>
          <cell r="M26">
            <v>2</v>
          </cell>
          <cell r="N26">
            <v>45</v>
          </cell>
          <cell r="O26">
            <v>4.8499999999999996</v>
          </cell>
          <cell r="P26">
            <v>53.35</v>
          </cell>
        </row>
        <row r="27">
          <cell r="C27" t="str">
            <v>KHARIAR ROAD</v>
          </cell>
          <cell r="D27">
            <v>39</v>
          </cell>
          <cell r="E27">
            <v>5</v>
          </cell>
          <cell r="F27">
            <v>2</v>
          </cell>
          <cell r="G27">
            <v>20</v>
          </cell>
          <cell r="I27">
            <v>13.9</v>
          </cell>
          <cell r="K27">
            <v>52.9</v>
          </cell>
          <cell r="L27">
            <v>5</v>
          </cell>
          <cell r="M27">
            <v>2</v>
          </cell>
          <cell r="N27">
            <v>45</v>
          </cell>
          <cell r="O27">
            <v>5.29</v>
          </cell>
          <cell r="P27">
            <v>58.19</v>
          </cell>
        </row>
        <row r="28">
          <cell r="C28" t="str">
            <v>MALKANGIRI</v>
          </cell>
          <cell r="D28">
            <v>59</v>
          </cell>
          <cell r="E28">
            <v>5</v>
          </cell>
          <cell r="F28">
            <v>2</v>
          </cell>
          <cell r="G28">
            <v>20</v>
          </cell>
          <cell r="I28">
            <v>15.9</v>
          </cell>
          <cell r="K28">
            <v>74.900000000000006</v>
          </cell>
          <cell r="L28">
            <v>5</v>
          </cell>
          <cell r="M28">
            <v>2</v>
          </cell>
          <cell r="N28">
            <v>45</v>
          </cell>
          <cell r="O28">
            <v>7.49</v>
          </cell>
          <cell r="P28">
            <v>82.39</v>
          </cell>
        </row>
        <row r="29">
          <cell r="C29" t="str">
            <v>NABARANGPUR</v>
          </cell>
          <cell r="D29">
            <v>44</v>
          </cell>
          <cell r="E29">
            <v>5</v>
          </cell>
          <cell r="F29">
            <v>2</v>
          </cell>
          <cell r="G29">
            <v>20</v>
          </cell>
          <cell r="I29">
            <v>14.4</v>
          </cell>
          <cell r="K29">
            <v>58.4</v>
          </cell>
          <cell r="L29">
            <v>5</v>
          </cell>
          <cell r="M29">
            <v>2</v>
          </cell>
          <cell r="N29">
            <v>45</v>
          </cell>
          <cell r="O29">
            <v>5.84</v>
          </cell>
          <cell r="P29">
            <v>64.239999999999995</v>
          </cell>
        </row>
        <row r="30">
          <cell r="C30" t="str">
            <v>RAYAGADA</v>
          </cell>
          <cell r="D30">
            <v>34</v>
          </cell>
          <cell r="E30">
            <v>5</v>
          </cell>
          <cell r="F30">
            <v>2</v>
          </cell>
          <cell r="G30">
            <v>20</v>
          </cell>
          <cell r="I30">
            <v>13.4</v>
          </cell>
          <cell r="K30">
            <v>47.4</v>
          </cell>
          <cell r="L30">
            <v>5</v>
          </cell>
          <cell r="M30">
            <v>2</v>
          </cell>
          <cell r="N30">
            <v>45</v>
          </cell>
          <cell r="O30">
            <v>4.74</v>
          </cell>
          <cell r="P30">
            <v>52.14</v>
          </cell>
        </row>
        <row r="31">
          <cell r="C31" t="str">
            <v>ROURKELA</v>
          </cell>
          <cell r="D31">
            <v>28</v>
          </cell>
          <cell r="E31">
            <v>5</v>
          </cell>
          <cell r="F31">
            <v>2</v>
          </cell>
          <cell r="G31">
            <v>20</v>
          </cell>
          <cell r="I31">
            <v>12.8</v>
          </cell>
          <cell r="K31">
            <v>40.799999999999997</v>
          </cell>
          <cell r="L31">
            <v>5</v>
          </cell>
          <cell r="M31">
            <v>2</v>
          </cell>
          <cell r="N31">
            <v>45</v>
          </cell>
          <cell r="O31">
            <v>4.08</v>
          </cell>
          <cell r="P31">
            <v>44.879999999999995</v>
          </cell>
        </row>
        <row r="32">
          <cell r="C32" t="str">
            <v>SIMILIGUDA</v>
          </cell>
          <cell r="D32">
            <v>49</v>
          </cell>
          <cell r="E32">
            <v>5</v>
          </cell>
          <cell r="F32">
            <v>2</v>
          </cell>
          <cell r="G32">
            <v>20</v>
          </cell>
          <cell r="I32">
            <v>14.9</v>
          </cell>
          <cell r="K32">
            <v>63.9</v>
          </cell>
          <cell r="L32">
            <v>5</v>
          </cell>
          <cell r="M32">
            <v>2</v>
          </cell>
          <cell r="N32">
            <v>45</v>
          </cell>
          <cell r="O32">
            <v>6.39</v>
          </cell>
          <cell r="P32">
            <v>70.289999999999992</v>
          </cell>
        </row>
        <row r="33">
          <cell r="C33" t="str">
            <v>SAMBALPUR</v>
          </cell>
          <cell r="D33">
            <v>27</v>
          </cell>
          <cell r="E33">
            <v>5</v>
          </cell>
          <cell r="F33">
            <v>2</v>
          </cell>
          <cell r="G33">
            <v>20</v>
          </cell>
          <cell r="I33">
            <v>12.7</v>
          </cell>
          <cell r="K33">
            <v>39.700000000000003</v>
          </cell>
          <cell r="L33">
            <v>5</v>
          </cell>
          <cell r="M33">
            <v>2</v>
          </cell>
          <cell r="N33">
            <v>45</v>
          </cell>
          <cell r="O33">
            <v>3.97</v>
          </cell>
          <cell r="P33">
            <v>43.67</v>
          </cell>
        </row>
        <row r="34">
          <cell r="C34" t="str">
            <v>SUNDARGARH</v>
          </cell>
          <cell r="D34">
            <v>18</v>
          </cell>
          <cell r="E34">
            <v>5</v>
          </cell>
          <cell r="F34">
            <v>2</v>
          </cell>
          <cell r="G34">
            <v>20</v>
          </cell>
          <cell r="I34">
            <v>11.8</v>
          </cell>
          <cell r="K34">
            <v>29.8</v>
          </cell>
          <cell r="L34">
            <v>5</v>
          </cell>
          <cell r="M34">
            <v>2</v>
          </cell>
          <cell r="N34">
            <v>45</v>
          </cell>
          <cell r="O34">
            <v>2.98</v>
          </cell>
          <cell r="P34">
            <v>32.78</v>
          </cell>
        </row>
        <row r="35">
          <cell r="C35" t="str">
            <v>TITILAGARH</v>
          </cell>
          <cell r="D35">
            <v>45</v>
          </cell>
          <cell r="E35">
            <v>5</v>
          </cell>
          <cell r="F35">
            <v>2</v>
          </cell>
          <cell r="G35">
            <v>20</v>
          </cell>
          <cell r="I35">
            <v>14.5</v>
          </cell>
          <cell r="K35">
            <v>59.5</v>
          </cell>
          <cell r="L35">
            <v>5</v>
          </cell>
          <cell r="M35">
            <v>2</v>
          </cell>
          <cell r="N35">
            <v>45</v>
          </cell>
          <cell r="O35">
            <v>5.95</v>
          </cell>
          <cell r="P35">
            <v>65.45</v>
          </cell>
        </row>
        <row r="36">
          <cell r="C36" t="str">
            <v>TALCHAR</v>
          </cell>
          <cell r="D36">
            <v>29</v>
          </cell>
          <cell r="E36">
            <v>5</v>
          </cell>
          <cell r="F36">
            <v>2</v>
          </cell>
          <cell r="G36">
            <v>20</v>
          </cell>
          <cell r="I36">
            <v>12.9</v>
          </cell>
          <cell r="K36">
            <v>41.9</v>
          </cell>
          <cell r="L36">
            <v>5</v>
          </cell>
          <cell r="M36">
            <v>2</v>
          </cell>
          <cell r="N36">
            <v>45</v>
          </cell>
          <cell r="O36">
            <v>4.1900000000000004</v>
          </cell>
          <cell r="P36">
            <v>46.089999999999996</v>
          </cell>
        </row>
        <row r="37">
          <cell r="C37" t="str">
            <v>UMERKOT</v>
          </cell>
          <cell r="D37">
            <v>50</v>
          </cell>
          <cell r="E37">
            <v>5</v>
          </cell>
          <cell r="F37">
            <v>2</v>
          </cell>
          <cell r="G37">
            <v>20</v>
          </cell>
          <cell r="I37">
            <v>15</v>
          </cell>
          <cell r="K37">
            <v>65</v>
          </cell>
          <cell r="L37">
            <v>5</v>
          </cell>
          <cell r="M37">
            <v>2</v>
          </cell>
          <cell r="N37">
            <v>45</v>
          </cell>
          <cell r="O37">
            <v>6.5</v>
          </cell>
          <cell r="P37">
            <v>71.5</v>
          </cell>
        </row>
        <row r="38">
          <cell r="C38" t="str">
            <v>KORAPUT</v>
          </cell>
          <cell r="D38">
            <v>40</v>
          </cell>
          <cell r="E38">
            <v>5</v>
          </cell>
          <cell r="F38">
            <v>2</v>
          </cell>
          <cell r="G38">
            <v>20</v>
          </cell>
          <cell r="I38">
            <v>14</v>
          </cell>
          <cell r="K38">
            <v>75</v>
          </cell>
          <cell r="L38">
            <v>5</v>
          </cell>
          <cell r="M38">
            <v>2</v>
          </cell>
          <cell r="N38">
            <v>45</v>
          </cell>
          <cell r="O38">
            <v>7.5</v>
          </cell>
          <cell r="P38">
            <v>82.5</v>
          </cell>
        </row>
        <row r="39">
          <cell r="C39" t="str">
            <v>KOTPAD</v>
          </cell>
          <cell r="K39">
            <v>75</v>
          </cell>
          <cell r="L39">
            <v>5</v>
          </cell>
          <cell r="M39">
            <v>2</v>
          </cell>
          <cell r="N39">
            <v>45</v>
          </cell>
          <cell r="O39">
            <v>7.5</v>
          </cell>
          <cell r="P39">
            <v>82.5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zoomScale="145" zoomScaleNormal="145" workbookViewId="0">
      <selection activeCell="M9" sqref="M9"/>
    </sheetView>
  </sheetViews>
  <sheetFormatPr defaultRowHeight="17.100000000000001" customHeight="1"/>
  <cols>
    <col min="1" max="1" width="3.42578125" style="14" customWidth="1"/>
    <col min="2" max="2" width="10.5703125" style="15" bestFit="1" customWidth="1"/>
    <col min="3" max="3" width="18.5703125" style="16" customWidth="1"/>
    <col min="4" max="4" width="5.7109375" style="17" customWidth="1"/>
    <col min="5" max="5" width="15.5703125" style="14" bestFit="1" customWidth="1"/>
    <col min="6" max="6" width="6.85546875" style="14" bestFit="1" customWidth="1"/>
    <col min="7" max="7" width="6.28515625" style="18" customWidth="1"/>
    <col min="8" max="10" width="6.140625" style="18" customWidth="1"/>
    <col min="11" max="11" width="6" style="3" customWidth="1"/>
    <col min="12" max="12" width="7.42578125" style="3" customWidth="1"/>
    <col min="13" max="16384" width="9.140625" style="3"/>
  </cols>
  <sheetData>
    <row r="1" spans="1:12" s="7" customFormat="1" ht="17.100000000000001" customHeight="1">
      <c r="A1" s="42" t="s">
        <v>0</v>
      </c>
      <c r="B1" s="34"/>
      <c r="C1" s="4"/>
      <c r="D1" s="8"/>
      <c r="G1" s="25" t="s">
        <v>17</v>
      </c>
      <c r="H1" s="25"/>
      <c r="I1" s="25"/>
      <c r="J1" s="25"/>
    </row>
    <row r="2" spans="1:12" s="7" customFormat="1" ht="17.100000000000001" customHeight="1">
      <c r="A2" s="43" t="s">
        <v>64</v>
      </c>
      <c r="B2" s="34"/>
      <c r="C2" s="5"/>
      <c r="G2" s="25" t="s">
        <v>69</v>
      </c>
      <c r="H2" s="25"/>
      <c r="I2" s="25"/>
      <c r="J2" s="25"/>
    </row>
    <row r="3" spans="1:12" s="7" customFormat="1" ht="17.100000000000001" customHeight="1">
      <c r="A3" s="44" t="s">
        <v>23</v>
      </c>
      <c r="B3" s="34"/>
      <c r="C3" s="6"/>
      <c r="D3" s="8"/>
      <c r="G3" s="25" t="s">
        <v>18</v>
      </c>
      <c r="H3" s="25"/>
      <c r="I3" s="25"/>
      <c r="J3" s="25"/>
    </row>
    <row r="4" spans="1:12" s="7" customFormat="1" ht="17.100000000000001" customHeight="1">
      <c r="A4" s="44" t="s">
        <v>65</v>
      </c>
      <c r="B4" s="34"/>
      <c r="C4" s="6"/>
      <c r="D4" s="8"/>
      <c r="E4" s="9"/>
      <c r="G4" s="25" t="s">
        <v>14</v>
      </c>
      <c r="H4" s="25"/>
      <c r="I4" s="25"/>
      <c r="J4" s="25"/>
    </row>
    <row r="5" spans="1:12" s="7" customFormat="1" ht="17.100000000000001" customHeight="1">
      <c r="A5" s="34" t="s">
        <v>66</v>
      </c>
      <c r="B5" s="34"/>
      <c r="C5" s="8"/>
      <c r="D5" s="10"/>
      <c r="E5" s="9"/>
      <c r="F5" s="11"/>
      <c r="G5" s="12"/>
      <c r="H5" s="50" t="s">
        <v>22</v>
      </c>
      <c r="I5" s="50"/>
      <c r="J5" s="50"/>
      <c r="K5" s="50"/>
      <c r="L5" s="50"/>
    </row>
    <row r="6" spans="1:12" s="7" customFormat="1" ht="17.100000000000001" customHeight="1">
      <c r="A6" s="35"/>
      <c r="B6" s="34"/>
      <c r="C6" s="8"/>
      <c r="D6" s="10"/>
      <c r="E6" s="9"/>
      <c r="F6" s="11"/>
      <c r="G6" s="11"/>
      <c r="H6" s="11"/>
      <c r="I6" s="11"/>
      <c r="J6" s="11"/>
    </row>
    <row r="7" spans="1:12" s="30" customFormat="1" ht="17.100000000000001" customHeight="1">
      <c r="A7" s="32" t="s">
        <v>4</v>
      </c>
      <c r="B7" s="32" t="s">
        <v>5</v>
      </c>
      <c r="C7" s="32" t="s">
        <v>6</v>
      </c>
      <c r="D7" s="32" t="s">
        <v>7</v>
      </c>
      <c r="E7" s="32" t="s">
        <v>8</v>
      </c>
      <c r="F7" s="32" t="s">
        <v>9</v>
      </c>
      <c r="G7" s="33" t="s">
        <v>16</v>
      </c>
      <c r="H7" s="33" t="s">
        <v>25</v>
      </c>
      <c r="I7" s="33" t="s">
        <v>63</v>
      </c>
      <c r="J7" s="33" t="s">
        <v>67</v>
      </c>
      <c r="K7" s="33" t="s">
        <v>21</v>
      </c>
      <c r="L7" s="33" t="s">
        <v>24</v>
      </c>
    </row>
    <row r="8" spans="1:12" s="13" customFormat="1" ht="17.100000000000001" customHeight="1">
      <c r="A8" s="26">
        <v>1</v>
      </c>
      <c r="B8" s="40">
        <v>44348</v>
      </c>
      <c r="C8" s="41" t="s">
        <v>27</v>
      </c>
      <c r="D8" s="41" t="s">
        <v>20</v>
      </c>
      <c r="E8" s="41" t="s">
        <v>28</v>
      </c>
      <c r="F8" s="41" t="s">
        <v>29</v>
      </c>
      <c r="G8" s="38">
        <v>25</v>
      </c>
      <c r="H8" s="29">
        <f>VLOOKUP(E8,[1]ASWINI!$C$8:$P$39,14,FALSE)</f>
        <v>71.5</v>
      </c>
      <c r="I8" s="29">
        <f>G8*2</f>
        <v>50</v>
      </c>
      <c r="J8" s="29">
        <f>G8*5</f>
        <v>125</v>
      </c>
      <c r="K8" s="29">
        <v>45</v>
      </c>
      <c r="L8" s="29">
        <f>G8*H8+I8+J8+K8</f>
        <v>2007.5</v>
      </c>
    </row>
    <row r="9" spans="1:12" s="13" customFormat="1" ht="17.100000000000001" customHeight="1">
      <c r="A9" s="39">
        <v>2</v>
      </c>
      <c r="B9" s="40">
        <v>44350</v>
      </c>
      <c r="C9" s="41" t="s">
        <v>30</v>
      </c>
      <c r="D9" s="41" t="s">
        <v>20</v>
      </c>
      <c r="E9" s="41" t="s">
        <v>31</v>
      </c>
      <c r="F9" s="41" t="s">
        <v>32</v>
      </c>
      <c r="G9" s="38">
        <v>5</v>
      </c>
      <c r="H9" s="29">
        <f>VLOOKUP(E9,[1]ASWINI!$C$8:$P$39,14,FALSE)</f>
        <v>64.239999999999995</v>
      </c>
      <c r="I9" s="29">
        <f t="shared" ref="I9:I21" si="0">G9*2</f>
        <v>10</v>
      </c>
      <c r="J9" s="29">
        <f t="shared" ref="J9:J21" si="1">G9*5</f>
        <v>25</v>
      </c>
      <c r="K9" s="29">
        <v>45</v>
      </c>
      <c r="L9" s="29">
        <f t="shared" ref="L9:L21" si="2">G9*H9+I9+J9+K9</f>
        <v>401.2</v>
      </c>
    </row>
    <row r="10" spans="1:12" s="13" customFormat="1" ht="17.100000000000001" customHeight="1">
      <c r="A10" s="39">
        <v>3</v>
      </c>
      <c r="B10" s="40">
        <v>44350</v>
      </c>
      <c r="C10" s="41" t="s">
        <v>33</v>
      </c>
      <c r="D10" s="41" t="s">
        <v>20</v>
      </c>
      <c r="E10" s="41" t="s">
        <v>34</v>
      </c>
      <c r="F10" s="41" t="s">
        <v>35</v>
      </c>
      <c r="G10" s="38">
        <v>21</v>
      </c>
      <c r="H10" s="29">
        <f>VLOOKUP(E10,[1]ASWINI!$C$8:$P$39,14,FALSE)</f>
        <v>76.34</v>
      </c>
      <c r="I10" s="29">
        <f t="shared" si="0"/>
        <v>42</v>
      </c>
      <c r="J10" s="29">
        <f t="shared" si="1"/>
        <v>105</v>
      </c>
      <c r="K10" s="29">
        <v>45</v>
      </c>
      <c r="L10" s="29">
        <f t="shared" si="2"/>
        <v>1795.14</v>
      </c>
    </row>
    <row r="11" spans="1:12" s="13" customFormat="1" ht="17.100000000000001" customHeight="1">
      <c r="A11" s="39">
        <v>4</v>
      </c>
      <c r="B11" s="40">
        <v>44356</v>
      </c>
      <c r="C11" s="41" t="s">
        <v>36</v>
      </c>
      <c r="D11" s="41" t="s">
        <v>20</v>
      </c>
      <c r="E11" s="41" t="s">
        <v>26</v>
      </c>
      <c r="F11" s="41" t="s">
        <v>37</v>
      </c>
      <c r="G11" s="38">
        <v>12</v>
      </c>
      <c r="H11" s="29">
        <f>VLOOKUP(E11,[1]ASWINI!$C$8:$P$39,14,FALSE)</f>
        <v>40.04</v>
      </c>
      <c r="I11" s="29">
        <f t="shared" si="0"/>
        <v>24</v>
      </c>
      <c r="J11" s="29">
        <f t="shared" si="1"/>
        <v>60</v>
      </c>
      <c r="K11" s="29">
        <v>45</v>
      </c>
      <c r="L11" s="29">
        <f t="shared" si="2"/>
        <v>609.48</v>
      </c>
    </row>
    <row r="12" spans="1:12" s="13" customFormat="1" ht="17.100000000000001" customHeight="1">
      <c r="A12" s="26">
        <v>5</v>
      </c>
      <c r="B12" s="40">
        <v>44358</v>
      </c>
      <c r="C12" s="41" t="s">
        <v>38</v>
      </c>
      <c r="D12" s="41" t="s">
        <v>20</v>
      </c>
      <c r="E12" s="41" t="s">
        <v>39</v>
      </c>
      <c r="F12" s="41" t="s">
        <v>40</v>
      </c>
      <c r="G12" s="38">
        <v>4</v>
      </c>
      <c r="H12" s="29">
        <f>VLOOKUP(E12,[1]ASWINI!$C$8:$P$39,14,FALSE)</f>
        <v>52.14</v>
      </c>
      <c r="I12" s="29">
        <f t="shared" si="0"/>
        <v>8</v>
      </c>
      <c r="J12" s="29">
        <f t="shared" si="1"/>
        <v>20</v>
      </c>
      <c r="K12" s="29">
        <v>45</v>
      </c>
      <c r="L12" s="29">
        <f t="shared" si="2"/>
        <v>281.56</v>
      </c>
    </row>
    <row r="13" spans="1:12" s="13" customFormat="1" ht="17.100000000000001" customHeight="1">
      <c r="A13" s="39">
        <v>6</v>
      </c>
      <c r="B13" s="40">
        <v>44365</v>
      </c>
      <c r="C13" s="41" t="s">
        <v>41</v>
      </c>
      <c r="D13" s="41" t="s">
        <v>20</v>
      </c>
      <c r="E13" s="41" t="s">
        <v>42</v>
      </c>
      <c r="F13" s="41" t="s">
        <v>43</v>
      </c>
      <c r="G13" s="38">
        <v>6</v>
      </c>
      <c r="H13" s="29">
        <f>VLOOKUP(E13,[1]ASWINI!$C$8:$P$39,14,FALSE)</f>
        <v>58.19</v>
      </c>
      <c r="I13" s="29">
        <f t="shared" si="0"/>
        <v>12</v>
      </c>
      <c r="J13" s="29">
        <f t="shared" si="1"/>
        <v>30</v>
      </c>
      <c r="K13" s="29">
        <v>45</v>
      </c>
      <c r="L13" s="29">
        <f t="shared" si="2"/>
        <v>436.14</v>
      </c>
    </row>
    <row r="14" spans="1:12" s="13" customFormat="1" ht="17.100000000000001" customHeight="1">
      <c r="A14" s="39">
        <v>7</v>
      </c>
      <c r="B14" s="40">
        <v>44368</v>
      </c>
      <c r="C14" s="41" t="s">
        <v>44</v>
      </c>
      <c r="D14" s="41" t="s">
        <v>20</v>
      </c>
      <c r="E14" s="41" t="s">
        <v>45</v>
      </c>
      <c r="F14" s="41" t="s">
        <v>46</v>
      </c>
      <c r="G14" s="38">
        <v>9</v>
      </c>
      <c r="H14" s="29">
        <f>VLOOKUP(E14,[1]ASWINI!$C$8:$P$39,14,FALSE)</f>
        <v>37.620000000000005</v>
      </c>
      <c r="I14" s="29">
        <f t="shared" si="0"/>
        <v>18</v>
      </c>
      <c r="J14" s="29">
        <f t="shared" si="1"/>
        <v>45</v>
      </c>
      <c r="K14" s="29">
        <v>45</v>
      </c>
      <c r="L14" s="29">
        <f t="shared" si="2"/>
        <v>446.58000000000004</v>
      </c>
    </row>
    <row r="15" spans="1:12" s="13" customFormat="1" ht="17.100000000000001" customHeight="1">
      <c r="A15" s="39">
        <v>8</v>
      </c>
      <c r="B15" s="40">
        <v>44371</v>
      </c>
      <c r="C15" s="41" t="s">
        <v>47</v>
      </c>
      <c r="D15" s="41" t="s">
        <v>20</v>
      </c>
      <c r="E15" s="41" t="s">
        <v>39</v>
      </c>
      <c r="F15" s="41" t="s">
        <v>48</v>
      </c>
      <c r="G15" s="38">
        <v>22</v>
      </c>
      <c r="H15" s="29">
        <f>VLOOKUP(E15,[1]ASWINI!$C$8:$P$39,14,FALSE)</f>
        <v>52.14</v>
      </c>
      <c r="I15" s="29">
        <f t="shared" si="0"/>
        <v>44</v>
      </c>
      <c r="J15" s="29">
        <f t="shared" si="1"/>
        <v>110</v>
      </c>
      <c r="K15" s="29">
        <v>45</v>
      </c>
      <c r="L15" s="29">
        <f t="shared" si="2"/>
        <v>1346.08</v>
      </c>
    </row>
    <row r="16" spans="1:12" s="13" customFormat="1" ht="17.100000000000001" customHeight="1">
      <c r="A16" s="26">
        <v>9</v>
      </c>
      <c r="B16" s="40">
        <v>44371</v>
      </c>
      <c r="C16" s="41" t="s">
        <v>49</v>
      </c>
      <c r="D16" s="41" t="s">
        <v>20</v>
      </c>
      <c r="E16" s="41" t="s">
        <v>28</v>
      </c>
      <c r="F16" s="41" t="s">
        <v>50</v>
      </c>
      <c r="G16" s="38">
        <v>21</v>
      </c>
      <c r="H16" s="29">
        <f>VLOOKUP(E16,[1]ASWINI!$C$8:$P$39,14,FALSE)</f>
        <v>71.5</v>
      </c>
      <c r="I16" s="29">
        <f t="shared" si="0"/>
        <v>42</v>
      </c>
      <c r="J16" s="29">
        <f t="shared" si="1"/>
        <v>105</v>
      </c>
      <c r="K16" s="29">
        <v>45</v>
      </c>
      <c r="L16" s="29">
        <f t="shared" si="2"/>
        <v>1693.5</v>
      </c>
    </row>
    <row r="17" spans="1:12" s="13" customFormat="1" ht="17.100000000000001" customHeight="1">
      <c r="A17" s="39">
        <v>10</v>
      </c>
      <c r="B17" s="40">
        <v>44371</v>
      </c>
      <c r="C17" s="41" t="s">
        <v>51</v>
      </c>
      <c r="D17" s="41" t="s">
        <v>20</v>
      </c>
      <c r="E17" s="41" t="s">
        <v>26</v>
      </c>
      <c r="F17" s="41" t="s">
        <v>52</v>
      </c>
      <c r="G17" s="38">
        <v>17</v>
      </c>
      <c r="H17" s="29">
        <f>VLOOKUP(E17,[1]ASWINI!$C$8:$P$39,14,FALSE)</f>
        <v>40.04</v>
      </c>
      <c r="I17" s="29">
        <f t="shared" si="0"/>
        <v>34</v>
      </c>
      <c r="J17" s="29">
        <f t="shared" si="1"/>
        <v>85</v>
      </c>
      <c r="K17" s="29">
        <v>45</v>
      </c>
      <c r="L17" s="29">
        <f t="shared" si="2"/>
        <v>844.68</v>
      </c>
    </row>
    <row r="18" spans="1:12" s="13" customFormat="1" ht="17.100000000000001" customHeight="1">
      <c r="A18" s="39">
        <v>11</v>
      </c>
      <c r="B18" s="40">
        <v>44372</v>
      </c>
      <c r="C18" s="41" t="s">
        <v>53</v>
      </c>
      <c r="D18" s="41" t="s">
        <v>20</v>
      </c>
      <c r="E18" s="41" t="s">
        <v>54</v>
      </c>
      <c r="F18" s="41" t="s">
        <v>55</v>
      </c>
      <c r="G18" s="38">
        <v>20</v>
      </c>
      <c r="H18" s="29">
        <f>VLOOKUP(E18,[1]ASWINI!$C$8:$P$39,14,FALSE)</f>
        <v>37.620000000000005</v>
      </c>
      <c r="I18" s="29">
        <f t="shared" si="0"/>
        <v>40</v>
      </c>
      <c r="J18" s="29">
        <f t="shared" si="1"/>
        <v>100</v>
      </c>
      <c r="K18" s="29">
        <v>45</v>
      </c>
      <c r="L18" s="29">
        <f t="shared" si="2"/>
        <v>937.40000000000009</v>
      </c>
    </row>
    <row r="19" spans="1:12" s="13" customFormat="1" ht="17.100000000000001" customHeight="1">
      <c r="A19" s="39">
        <v>12</v>
      </c>
      <c r="B19" s="40">
        <v>44377</v>
      </c>
      <c r="C19" s="41" t="s">
        <v>56</v>
      </c>
      <c r="D19" s="41" t="s">
        <v>20</v>
      </c>
      <c r="E19" s="41" t="s">
        <v>26</v>
      </c>
      <c r="F19" s="41" t="s">
        <v>57</v>
      </c>
      <c r="G19" s="38">
        <v>16</v>
      </c>
      <c r="H19" s="29">
        <f>VLOOKUP(E19,[1]ASWINI!$C$8:$P$39,14,FALSE)</f>
        <v>40.04</v>
      </c>
      <c r="I19" s="29">
        <f t="shared" si="0"/>
        <v>32</v>
      </c>
      <c r="J19" s="29">
        <f t="shared" si="1"/>
        <v>80</v>
      </c>
      <c r="K19" s="29">
        <v>45</v>
      </c>
      <c r="L19" s="29">
        <f t="shared" si="2"/>
        <v>797.64</v>
      </c>
    </row>
    <row r="20" spans="1:12" s="13" customFormat="1" ht="17.100000000000001" customHeight="1">
      <c r="A20" s="26">
        <v>13</v>
      </c>
      <c r="B20" s="40">
        <v>44377</v>
      </c>
      <c r="C20" s="41" t="s">
        <v>58</v>
      </c>
      <c r="D20" s="41" t="s">
        <v>20</v>
      </c>
      <c r="E20" s="41" t="s">
        <v>59</v>
      </c>
      <c r="F20" s="41" t="s">
        <v>60</v>
      </c>
      <c r="G20" s="38">
        <v>13</v>
      </c>
      <c r="H20" s="29">
        <f>VLOOKUP(E20,[1]ASWINI!$C$8:$P$39,14,FALSE)</f>
        <v>52.14</v>
      </c>
      <c r="I20" s="29">
        <f t="shared" si="0"/>
        <v>26</v>
      </c>
      <c r="J20" s="29">
        <f t="shared" si="1"/>
        <v>65</v>
      </c>
      <c r="K20" s="29">
        <v>45</v>
      </c>
      <c r="L20" s="29">
        <f t="shared" si="2"/>
        <v>813.82</v>
      </c>
    </row>
    <row r="21" spans="1:12" s="13" customFormat="1" ht="17.100000000000001" customHeight="1">
      <c r="A21" s="39">
        <v>14</v>
      </c>
      <c r="B21" s="40">
        <v>44377</v>
      </c>
      <c r="C21" s="41" t="s">
        <v>61</v>
      </c>
      <c r="D21" s="41" t="s">
        <v>20</v>
      </c>
      <c r="E21" s="41" t="s">
        <v>39</v>
      </c>
      <c r="F21" s="41" t="s">
        <v>62</v>
      </c>
      <c r="G21" s="38">
        <v>22</v>
      </c>
      <c r="H21" s="29">
        <f>VLOOKUP(E21,[1]ASWINI!$C$8:$P$39,14,FALSE)</f>
        <v>52.14</v>
      </c>
      <c r="I21" s="29">
        <f t="shared" si="0"/>
        <v>44</v>
      </c>
      <c r="J21" s="29">
        <f t="shared" si="1"/>
        <v>110</v>
      </c>
      <c r="K21" s="29">
        <v>45</v>
      </c>
      <c r="L21" s="29">
        <f t="shared" si="2"/>
        <v>1346.08</v>
      </c>
    </row>
    <row r="22" spans="1:12" s="13" customFormat="1" ht="17.100000000000001" customHeight="1">
      <c r="A22" s="45" t="s">
        <v>68</v>
      </c>
      <c r="B22" s="46"/>
      <c r="C22" s="46"/>
      <c r="D22" s="46"/>
      <c r="E22" s="46"/>
      <c r="F22" s="46"/>
      <c r="G22" s="46"/>
      <c r="H22" s="46"/>
      <c r="I22" s="46"/>
      <c r="J22" s="46"/>
      <c r="K22" s="47"/>
      <c r="L22" s="37">
        <f>ROUND(SUM(L8:L21),0)</f>
        <v>13757</v>
      </c>
    </row>
    <row r="23" spans="1:12" customFormat="1" ht="17.100000000000001" customHeight="1">
      <c r="G23" s="36">
        <f>SUM(G8:G21)</f>
        <v>213</v>
      </c>
      <c r="H23" s="31"/>
      <c r="I23" s="31"/>
      <c r="J23" s="31"/>
    </row>
    <row r="24" spans="1:12" ht="17.100000000000001" customHeight="1">
      <c r="A24" s="3"/>
      <c r="B24" s="48" t="s">
        <v>10</v>
      </c>
      <c r="C24" s="48"/>
      <c r="D24" s="48"/>
      <c r="E24" s="48"/>
      <c r="F24" s="48"/>
      <c r="G24" s="48"/>
      <c r="H24" s="48"/>
      <c r="I24" s="28"/>
      <c r="J24" s="28"/>
    </row>
    <row r="25" spans="1:12" ht="17.100000000000001" customHeight="1">
      <c r="A25" s="28"/>
      <c r="B25" s="27"/>
      <c r="C25" s="28"/>
      <c r="D25" s="28"/>
      <c r="E25" s="28"/>
      <c r="F25" s="28"/>
      <c r="G25" s="28"/>
      <c r="H25" s="28"/>
      <c r="I25" s="28"/>
      <c r="J25" s="28"/>
    </row>
    <row r="26" spans="1:12" ht="17.100000000000001" customHeight="1">
      <c r="A26" s="14" t="s">
        <v>11</v>
      </c>
      <c r="B26" s="21"/>
      <c r="C26" s="22"/>
      <c r="D26" s="23"/>
      <c r="E26" s="20"/>
      <c r="F26" s="20"/>
      <c r="G26" s="24"/>
      <c r="H26" s="24"/>
      <c r="I26" s="24"/>
      <c r="J26" s="24"/>
    </row>
    <row r="27" spans="1:12" ht="17.100000000000001" customHeight="1">
      <c r="A27" s="20" t="s">
        <v>12</v>
      </c>
      <c r="B27" s="49" t="s">
        <v>19</v>
      </c>
      <c r="C27" s="49"/>
      <c r="D27" s="49"/>
      <c r="E27" s="49"/>
      <c r="F27" s="49"/>
      <c r="G27" s="49"/>
      <c r="H27" s="49"/>
      <c r="I27" s="27"/>
      <c r="J27" s="27"/>
    </row>
    <row r="28" spans="1:12" ht="17.100000000000001" customHeight="1">
      <c r="A28" s="20"/>
      <c r="B28" s="27"/>
      <c r="C28" s="27"/>
      <c r="D28" s="27"/>
      <c r="E28" s="27"/>
      <c r="F28" s="27"/>
      <c r="G28" s="27"/>
      <c r="H28" s="27"/>
      <c r="I28" s="27"/>
      <c r="J28" s="27"/>
    </row>
    <row r="29" spans="1:12" ht="17.100000000000001" customHeight="1">
      <c r="A29" s="20"/>
      <c r="B29" s="27"/>
      <c r="C29" s="27"/>
      <c r="D29" s="27"/>
      <c r="F29" s="27"/>
      <c r="G29" s="27"/>
      <c r="H29" s="27"/>
      <c r="I29" s="27"/>
      <c r="J29" s="27"/>
    </row>
    <row r="30" spans="1:12" ht="17.100000000000001" customHeight="1">
      <c r="A30" s="19" t="s">
        <v>13</v>
      </c>
    </row>
    <row r="33" spans="1:1" ht="17.100000000000001" customHeight="1">
      <c r="A33" s="19" t="s">
        <v>15</v>
      </c>
    </row>
  </sheetData>
  <sortState ref="B9:J39">
    <sortCondition ref="B9:B39"/>
  </sortState>
  <mergeCells count="4">
    <mergeCell ref="A22:K22"/>
    <mergeCell ref="B24:H24"/>
    <mergeCell ref="B27:H27"/>
    <mergeCell ref="H5:L5"/>
  </mergeCells>
  <conditionalFormatting sqref="C25:C26 C1:C6 C28:C65423">
    <cfRule type="duplicateValues" dxfId="13" priority="39" stopIfTrue="1"/>
  </conditionalFormatting>
  <conditionalFormatting sqref="C25:C26 C28:C65423">
    <cfRule type="duplicateValues" dxfId="12" priority="63" stopIfTrue="1"/>
  </conditionalFormatting>
  <conditionalFormatting sqref="C25:C26 C8:C21 C1:C6 C28:C1048576">
    <cfRule type="duplicateValues" dxfId="11" priority="28"/>
  </conditionalFormatting>
  <conditionalFormatting sqref="F25:F26 F28:F1048576 F1:F6">
    <cfRule type="duplicateValues" dxfId="10" priority="27"/>
  </conditionalFormatting>
  <conditionalFormatting sqref="C28:C1048576 C8:C21 C1:C6 C23 C25:C26">
    <cfRule type="duplicateValues" dxfId="9" priority="12"/>
  </conditionalFormatting>
  <conditionalFormatting sqref="F28:F1048576 F1:F6 F23 F25:F26">
    <cfRule type="duplicateValues" dxfId="8" priority="9"/>
    <cfRule type="duplicateValues" dxfId="7" priority="10"/>
  </conditionalFormatting>
  <conditionalFormatting sqref="F28:F1048576 F1:F7 F25:F26 F23">
    <cfRule type="duplicateValues" dxfId="6" priority="8"/>
  </conditionalFormatting>
  <conditionalFormatting sqref="F25:F26 F1:F23 F28:F1048576">
    <cfRule type="duplicateValues" dxfId="5" priority="1"/>
  </conditionalFormatting>
  <conditionalFormatting sqref="G6:J6">
    <cfRule type="duplicateValues" dxfId="4" priority="1671" stopIfTrue="1"/>
  </conditionalFormatting>
  <conditionalFormatting sqref="G6:J6">
    <cfRule type="duplicateValues" dxfId="3" priority="1672" stopIfTrue="1"/>
    <cfRule type="duplicateValues" dxfId="2" priority="1673" stopIfTrue="1"/>
  </conditionalFormatting>
  <conditionalFormatting sqref="F8:F21">
    <cfRule type="duplicateValues" dxfId="1" priority="1730"/>
  </conditionalFormatting>
  <conditionalFormatting sqref="C8:C21">
    <cfRule type="duplicateValues" dxfId="0" priority="1731"/>
  </conditionalFormatting>
  <dataValidations count="3">
    <dataValidation errorStyle="information" allowBlank="1" showInputMessage="1" showErrorMessage="1" errorTitle="PRAGATI LOGISTICS" error="QUERRY :&#10;CONTACT: ADMIN@PRAGATILOGISTICS.IN  // PRAGATILOGISTICSCTC@GMAIL.COM&#10;" sqref="A27:B29"/>
    <dataValidation type="custom" errorStyle="information" allowBlank="1" showInputMessage="1" showErrorMessage="1" errorTitle="PRAGATI LOGISTICS" error="QUERRY :&#10;CONTACT: ADMIN@PRAGATILOGISTICS.IN  // PRAGATILOGISTICSCTC@GMAIL.COM&#10;" sqref="A26:J26">
      <formula1>"SFEDF"</formula1>
    </dataValidation>
    <dataValidation type="custom" allowBlank="1" showInputMessage="1" showErrorMessage="1" sqref="A25 B24:B25 C25:J25">
      <formula1>"FSDGEDGEWG"</formula1>
    </dataValidation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2021-07-09T17:17:30Z</cp:lastPrinted>
  <dcterms:created xsi:type="dcterms:W3CDTF">2010-04-08T11:28:01Z</dcterms:created>
  <dcterms:modified xsi:type="dcterms:W3CDTF">2021-07-09T17:17:30Z</dcterms:modified>
</cp:coreProperties>
</file>