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6" i="1"/>
  <c r="A5" i="1"/>
  <c r="G19" i="1"/>
  <c r="I5" i="1"/>
  <c r="I6" i="1"/>
  <c r="I7" i="1"/>
  <c r="I8" i="1"/>
  <c r="I9" i="1"/>
  <c r="I10" i="1"/>
  <c r="I11" i="1"/>
  <c r="I12" i="1"/>
  <c r="I13" i="1"/>
  <c r="I14" i="1"/>
  <c r="I15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4" i="1"/>
  <c r="K4" i="1" s="1"/>
  <c r="K16" i="1" l="1"/>
</calcChain>
</file>

<file path=xl/sharedStrings.xml><?xml version="1.0" encoding="utf-8"?>
<sst xmlns="http://schemas.openxmlformats.org/spreadsheetml/2006/main" count="78" uniqueCount="62">
  <si>
    <t>INVOICE
PRAGATI LOGISTICS,SAMANTA SAHI KHUNTIA LANE,8984191006
GST No:21AGHPB9356M1Z9</t>
  </si>
  <si>
    <t>03/6/2024</t>
  </si>
  <si>
    <t>40119</t>
  </si>
  <si>
    <t>40131</t>
  </si>
  <si>
    <t>40118</t>
  </si>
  <si>
    <t>05/6/2024</t>
  </si>
  <si>
    <t>40096</t>
  </si>
  <si>
    <t>08/6/2024</t>
  </si>
  <si>
    <t>40128</t>
  </si>
  <si>
    <t>11/6/2024</t>
  </si>
  <si>
    <t>40124</t>
  </si>
  <si>
    <t>142</t>
  </si>
  <si>
    <t>23/6/2024</t>
  </si>
  <si>
    <t>40154</t>
  </si>
  <si>
    <t>19/6/2024</t>
  </si>
  <si>
    <t>40150</t>
  </si>
  <si>
    <t>28/6/2024</t>
  </si>
  <si>
    <t>40162</t>
  </si>
  <si>
    <t>29/6/2024</t>
  </si>
  <si>
    <t>40165</t>
  </si>
  <si>
    <t>Thanking you for your business.
PRAGATI LOGISTICS</t>
  </si>
  <si>
    <t>40114</t>
  </si>
  <si>
    <t>JA/04985</t>
  </si>
  <si>
    <t>JA/04983</t>
  </si>
  <si>
    <t>JA/04984</t>
  </si>
  <si>
    <t>JA/05224</t>
  </si>
  <si>
    <t>JA/05469</t>
  </si>
  <si>
    <t>JA/05525</t>
  </si>
  <si>
    <t>JA/05508</t>
  </si>
  <si>
    <t>JA/05556</t>
  </si>
  <si>
    <t>JA/06261</t>
  </si>
  <si>
    <t>JA/06325</t>
  </si>
  <si>
    <t>JA/06842</t>
  </si>
  <si>
    <t>JA/07050</t>
  </si>
  <si>
    <t>SL</t>
  </si>
  <si>
    <t>DATE</t>
  </si>
  <si>
    <t>LR NO</t>
  </si>
  <si>
    <t>FROM</t>
  </si>
  <si>
    <t>TO</t>
  </si>
  <si>
    <t>TANGI</t>
  </si>
  <si>
    <t>SORO</t>
  </si>
  <si>
    <t>BALUGAON</t>
  </si>
  <si>
    <t>KAMAKHYANAGAR</t>
  </si>
  <si>
    <t>BETANATI</t>
  </si>
  <si>
    <t>BASANTIA</t>
  </si>
  <si>
    <t>BHUBANESWAR</t>
  </si>
  <si>
    <t>ATHAMALLIK</t>
  </si>
  <si>
    <t>NILAGIRI</t>
  </si>
  <si>
    <t>KARANJIA</t>
  </si>
  <si>
    <t>CHHATRAPUR</t>
  </si>
  <si>
    <t>CTC</t>
  </si>
  <si>
    <t>INV NO</t>
  </si>
  <si>
    <t>CASE</t>
  </si>
  <si>
    <t>RATE</t>
  </si>
  <si>
    <t>AMOUNT</t>
  </si>
  <si>
    <t>`</t>
  </si>
  <si>
    <t>(RUPEES NINE THOUSAND NINE HUNDRED SIXTEEN ONLY)</t>
  </si>
  <si>
    <t>Kindly, verify &amp; confirm within 7 days, else GST will be filed by 20th July, 2024. 
GST to be paid by Consignor under Reverse Charge Mechanism(RCM) as per GST.</t>
  </si>
  <si>
    <t>HML</t>
  </si>
  <si>
    <t>LR CH.</t>
  </si>
  <si>
    <t xml:space="preserve">
ASWINI HOMEO AND AYURVEDIC PRD PVT LTD
Address:2249,W.NO.20 PROFESSOR PARA,CUTTACK-753003 ODISHA,9938504983
GST No:21AACCA0062D1ZO
</t>
  </si>
  <si>
    <t xml:space="preserve">Bill Date:30/06/2024
Bill NO :11474
Total Amount: 9916.00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</si>
</sst>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6</xdr:col>
      <xdr:colOff>266700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14301"/>
          <a:ext cx="3895725" cy="866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7" workbookViewId="0">
      <selection activeCell="Q21" sqref="Q21:Q22"/>
    </sheetView>
  </sheetViews>
  <sheetFormatPr defaultRowHeight="15"/>
  <cols>
    <col min="1" max="1" width="4.5703125" style="23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" style="1" customWidth="1"/>
    <col min="8" max="8" width="7.140625" style="2" customWidth="1"/>
    <col min="9" max="9" width="6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2" ht="75.75" customHeight="1">
      <c r="A2" s="27" t="s">
        <v>60</v>
      </c>
      <c r="B2" s="25"/>
      <c r="C2" s="25"/>
      <c r="D2" s="25"/>
      <c r="E2" s="25"/>
      <c r="F2" s="25"/>
      <c r="G2" s="26"/>
      <c r="H2" s="28" t="s">
        <v>61</v>
      </c>
      <c r="I2" s="21"/>
      <c r="J2" s="21"/>
      <c r="K2" s="21"/>
    </row>
    <row r="3" spans="1:12" s="10" customFormat="1" ht="15" customHeigh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51</v>
      </c>
      <c r="G3" s="5" t="s">
        <v>52</v>
      </c>
      <c r="H3" s="9" t="s">
        <v>53</v>
      </c>
      <c r="I3" s="9" t="s">
        <v>58</v>
      </c>
      <c r="J3" s="9" t="s">
        <v>59</v>
      </c>
      <c r="K3" s="9" t="s">
        <v>54</v>
      </c>
      <c r="L3" s="10" t="s">
        <v>55</v>
      </c>
    </row>
    <row r="4" spans="1:12">
      <c r="A4" s="22">
        <v>1</v>
      </c>
      <c r="B4" s="4" t="s">
        <v>1</v>
      </c>
      <c r="C4" s="4" t="s">
        <v>22</v>
      </c>
      <c r="D4" s="8" t="s">
        <v>50</v>
      </c>
      <c r="E4" s="4" t="s">
        <v>39</v>
      </c>
      <c r="F4" s="4" t="s">
        <v>2</v>
      </c>
      <c r="G4" s="4">
        <v>3</v>
      </c>
      <c r="H4" s="7">
        <f>VLOOKUP(E4,'[1]ASWINI HOMEO AYURVEDIC PRODUCTS'!$C$4:$D$87,2,FALSE)</f>
        <v>60</v>
      </c>
      <c r="I4" s="7">
        <f>G4*2</f>
        <v>6</v>
      </c>
      <c r="J4" s="7">
        <v>25</v>
      </c>
      <c r="K4" s="7">
        <f>G4*H4+I4+J4</f>
        <v>211</v>
      </c>
    </row>
    <row r="5" spans="1:12">
      <c r="A5" s="22">
        <f>A4+1</f>
        <v>2</v>
      </c>
      <c r="B5" s="4" t="s">
        <v>1</v>
      </c>
      <c r="C5" s="4" t="s">
        <v>23</v>
      </c>
      <c r="D5" s="8" t="s">
        <v>50</v>
      </c>
      <c r="E5" s="4" t="s">
        <v>40</v>
      </c>
      <c r="F5" s="4" t="s">
        <v>3</v>
      </c>
      <c r="G5" s="4">
        <v>12</v>
      </c>
      <c r="H5" s="7">
        <f>VLOOKUP(E5,'[1]ASWINI HOMEO AYURVEDIC PRODUCTS'!$C$4:$D$87,2,FALSE)</f>
        <v>67</v>
      </c>
      <c r="I5" s="7">
        <f t="shared" ref="I5:I15" si="0">G5*2</f>
        <v>24</v>
      </c>
      <c r="J5" s="7">
        <v>25</v>
      </c>
      <c r="K5" s="7">
        <f t="shared" ref="K5:K15" si="1">G5*H5+I5+J5</f>
        <v>853</v>
      </c>
    </row>
    <row r="6" spans="1:12">
      <c r="A6" s="22">
        <f t="shared" ref="A6:A15" si="2">A5+1</f>
        <v>3</v>
      </c>
      <c r="B6" s="4" t="s">
        <v>1</v>
      </c>
      <c r="C6" s="4" t="s">
        <v>24</v>
      </c>
      <c r="D6" s="8" t="s">
        <v>50</v>
      </c>
      <c r="E6" s="4" t="s">
        <v>41</v>
      </c>
      <c r="F6" s="4" t="s">
        <v>4</v>
      </c>
      <c r="G6" s="4">
        <v>5</v>
      </c>
      <c r="H6" s="7">
        <f>VLOOKUP(E6,'[1]ASWINI HOMEO AYURVEDIC PRODUCTS'!$C$4:$D$87,2,FALSE)</f>
        <v>63</v>
      </c>
      <c r="I6" s="7">
        <f t="shared" si="0"/>
        <v>10</v>
      </c>
      <c r="J6" s="7">
        <v>25</v>
      </c>
      <c r="K6" s="7">
        <f t="shared" si="1"/>
        <v>350</v>
      </c>
    </row>
    <row r="7" spans="1:12">
      <c r="A7" s="22">
        <f t="shared" si="2"/>
        <v>4</v>
      </c>
      <c r="B7" s="4" t="s">
        <v>5</v>
      </c>
      <c r="C7" s="4" t="s">
        <v>25</v>
      </c>
      <c r="D7" s="8" t="s">
        <v>50</v>
      </c>
      <c r="E7" s="4" t="s">
        <v>42</v>
      </c>
      <c r="F7" s="4" t="s">
        <v>6</v>
      </c>
      <c r="G7" s="4">
        <v>12</v>
      </c>
      <c r="H7" s="7">
        <f>VLOOKUP(E7,'[1]ASWINI HOMEO AYURVEDIC PRODUCTS'!$C$4:$D$87,2,FALSE)</f>
        <v>70</v>
      </c>
      <c r="I7" s="7">
        <f t="shared" si="0"/>
        <v>24</v>
      </c>
      <c r="J7" s="7">
        <v>25</v>
      </c>
      <c r="K7" s="7">
        <f t="shared" si="1"/>
        <v>889</v>
      </c>
    </row>
    <row r="8" spans="1:12">
      <c r="A8" s="22">
        <f t="shared" si="2"/>
        <v>5</v>
      </c>
      <c r="B8" s="4" t="s">
        <v>7</v>
      </c>
      <c r="C8" s="4" t="s">
        <v>26</v>
      </c>
      <c r="D8" s="8" t="s">
        <v>50</v>
      </c>
      <c r="E8" s="4" t="s">
        <v>43</v>
      </c>
      <c r="F8" s="4" t="s">
        <v>8</v>
      </c>
      <c r="G8" s="4">
        <v>10</v>
      </c>
      <c r="H8" s="7">
        <f>VLOOKUP(E8,'[1]ASWINI HOMEO AYURVEDIC PRODUCTS'!$C$4:$D$87,2,FALSE)</f>
        <v>93</v>
      </c>
      <c r="I8" s="7">
        <f t="shared" si="0"/>
        <v>20</v>
      </c>
      <c r="J8" s="7">
        <v>25</v>
      </c>
      <c r="K8" s="7">
        <f t="shared" si="1"/>
        <v>975</v>
      </c>
    </row>
    <row r="9" spans="1:12">
      <c r="A9" s="22">
        <f t="shared" si="2"/>
        <v>6</v>
      </c>
      <c r="B9" s="4" t="s">
        <v>7</v>
      </c>
      <c r="C9" s="4" t="s">
        <v>27</v>
      </c>
      <c r="D9" s="8" t="s">
        <v>50</v>
      </c>
      <c r="E9" s="4" t="s">
        <v>44</v>
      </c>
      <c r="F9" s="4" t="s">
        <v>11</v>
      </c>
      <c r="G9" s="4">
        <v>13</v>
      </c>
      <c r="H9" s="7">
        <f>VLOOKUP(E9,'[1]ASWINI HOMEO AYURVEDIC PRODUCTS'!$C$4:$D$87,2,FALSE)</f>
        <v>102</v>
      </c>
      <c r="I9" s="7">
        <f t="shared" si="0"/>
        <v>26</v>
      </c>
      <c r="J9" s="7">
        <v>25</v>
      </c>
      <c r="K9" s="7">
        <f t="shared" si="1"/>
        <v>1377</v>
      </c>
    </row>
    <row r="10" spans="1:12">
      <c r="A10" s="22">
        <f t="shared" si="2"/>
        <v>7</v>
      </c>
      <c r="B10" s="4" t="s">
        <v>9</v>
      </c>
      <c r="C10" s="4" t="s">
        <v>28</v>
      </c>
      <c r="D10" s="8" t="s">
        <v>50</v>
      </c>
      <c r="E10" s="4" t="s">
        <v>45</v>
      </c>
      <c r="F10" s="4" t="s">
        <v>10</v>
      </c>
      <c r="G10" s="4">
        <v>4</v>
      </c>
      <c r="H10" s="7">
        <f>VLOOKUP(E10,'[1]ASWINI HOMEO AYURVEDIC PRODUCTS'!$C$4:$D$87,2,FALSE)</f>
        <v>57</v>
      </c>
      <c r="I10" s="7">
        <f t="shared" si="0"/>
        <v>8</v>
      </c>
      <c r="J10" s="7">
        <v>25</v>
      </c>
      <c r="K10" s="7">
        <f t="shared" si="1"/>
        <v>261</v>
      </c>
    </row>
    <row r="11" spans="1:12">
      <c r="A11" s="22">
        <f t="shared" si="2"/>
        <v>8</v>
      </c>
      <c r="B11" s="4" t="s">
        <v>9</v>
      </c>
      <c r="C11" s="4" t="s">
        <v>29</v>
      </c>
      <c r="D11" s="8" t="s">
        <v>50</v>
      </c>
      <c r="E11" s="4" t="s">
        <v>46</v>
      </c>
      <c r="F11" s="4" t="s">
        <v>21</v>
      </c>
      <c r="G11" s="4">
        <v>14</v>
      </c>
      <c r="H11" s="7">
        <f>VLOOKUP(E11,'[1]ASWINI HOMEO AYURVEDIC PRODUCTS'!$C$4:$D$87,2,FALSE)</f>
        <v>92</v>
      </c>
      <c r="I11" s="7">
        <f t="shared" si="0"/>
        <v>28</v>
      </c>
      <c r="J11" s="7">
        <v>25</v>
      </c>
      <c r="K11" s="7">
        <f t="shared" si="1"/>
        <v>1341</v>
      </c>
    </row>
    <row r="12" spans="1:12">
      <c r="A12" s="22">
        <f t="shared" si="2"/>
        <v>9</v>
      </c>
      <c r="B12" s="4" t="s">
        <v>14</v>
      </c>
      <c r="C12" s="4" t="s">
        <v>30</v>
      </c>
      <c r="D12" s="8" t="s">
        <v>50</v>
      </c>
      <c r="E12" s="4" t="s">
        <v>47</v>
      </c>
      <c r="F12" s="4" t="s">
        <v>15</v>
      </c>
      <c r="G12" s="4">
        <v>9</v>
      </c>
      <c r="H12" s="7">
        <f>VLOOKUP(E12,'[1]ASWINI HOMEO AYURVEDIC PRODUCTS'!$C$4:$D$87,2,FALSE)</f>
        <v>79</v>
      </c>
      <c r="I12" s="7">
        <f t="shared" si="0"/>
        <v>18</v>
      </c>
      <c r="J12" s="7">
        <v>25</v>
      </c>
      <c r="K12" s="7">
        <f t="shared" si="1"/>
        <v>754</v>
      </c>
    </row>
    <row r="13" spans="1:12">
      <c r="A13" s="22">
        <f t="shared" si="2"/>
        <v>10</v>
      </c>
      <c r="B13" s="4" t="s">
        <v>12</v>
      </c>
      <c r="C13" s="4" t="s">
        <v>31</v>
      </c>
      <c r="D13" s="8" t="s">
        <v>50</v>
      </c>
      <c r="E13" s="4" t="s">
        <v>48</v>
      </c>
      <c r="F13" s="4" t="s">
        <v>13</v>
      </c>
      <c r="G13" s="4">
        <v>13</v>
      </c>
      <c r="H13" s="7">
        <f>VLOOKUP(E13,'[1]ASWINI HOMEO AYURVEDIC PRODUCTS'!$C$4:$D$87,2,FALSE)</f>
        <v>84</v>
      </c>
      <c r="I13" s="7">
        <f t="shared" si="0"/>
        <v>26</v>
      </c>
      <c r="J13" s="7">
        <v>25</v>
      </c>
      <c r="K13" s="7">
        <f t="shared" si="1"/>
        <v>1143</v>
      </c>
    </row>
    <row r="14" spans="1:12">
      <c r="A14" s="22">
        <f t="shared" si="2"/>
        <v>11</v>
      </c>
      <c r="B14" s="4" t="s">
        <v>16</v>
      </c>
      <c r="C14" s="4" t="s">
        <v>32</v>
      </c>
      <c r="D14" s="8" t="s">
        <v>50</v>
      </c>
      <c r="E14" s="4" t="s">
        <v>49</v>
      </c>
      <c r="F14" s="4" t="s">
        <v>17</v>
      </c>
      <c r="G14" s="4">
        <v>13</v>
      </c>
      <c r="H14" s="7">
        <f>VLOOKUP(E14,'[1]ASWINI HOMEO AYURVEDIC PRODUCTS'!$C$4:$D$87,2,FALSE)</f>
        <v>107</v>
      </c>
      <c r="I14" s="7">
        <f t="shared" si="0"/>
        <v>26</v>
      </c>
      <c r="J14" s="7">
        <v>25</v>
      </c>
      <c r="K14" s="7">
        <f t="shared" si="1"/>
        <v>1442</v>
      </c>
    </row>
    <row r="15" spans="1:12">
      <c r="A15" s="22">
        <f t="shared" si="2"/>
        <v>12</v>
      </c>
      <c r="B15" s="4" t="s">
        <v>18</v>
      </c>
      <c r="C15" s="4" t="s">
        <v>33</v>
      </c>
      <c r="D15" s="8" t="s">
        <v>50</v>
      </c>
      <c r="E15" s="4" t="s">
        <v>45</v>
      </c>
      <c r="F15" s="4" t="s">
        <v>19</v>
      </c>
      <c r="G15" s="4">
        <v>5</v>
      </c>
      <c r="H15" s="7">
        <f>VLOOKUP(E15,'[1]ASWINI HOMEO AYURVEDIC PRODUCTS'!$C$4:$D$87,2,FALSE)</f>
        <v>57</v>
      </c>
      <c r="I15" s="7">
        <f t="shared" si="0"/>
        <v>10</v>
      </c>
      <c r="J15" s="7">
        <v>25</v>
      </c>
      <c r="K15" s="7">
        <f t="shared" si="1"/>
        <v>320</v>
      </c>
    </row>
    <row r="16" spans="1:12" s="3" customFormat="1">
      <c r="A16" s="11" t="s">
        <v>56</v>
      </c>
      <c r="B16" s="12"/>
      <c r="C16" s="12"/>
      <c r="D16" s="12"/>
      <c r="E16" s="12"/>
      <c r="F16" s="12"/>
      <c r="G16" s="12"/>
      <c r="H16" s="13"/>
      <c r="I16" s="13"/>
      <c r="J16" s="14"/>
      <c r="K16" s="6">
        <f>ROUND(SUM(K4:K15),0)</f>
        <v>9916</v>
      </c>
    </row>
    <row r="17" spans="1:11" s="3" customFormat="1" ht="30" customHeight="1">
      <c r="A17" s="15" t="s">
        <v>57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3" customFormat="1" ht="30" customHeight="1">
      <c r="A18" s="16" t="s">
        <v>20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>
      <c r="G19" s="24">
        <f>SUM(G4:G15)</f>
        <v>113</v>
      </c>
    </row>
  </sheetData>
  <sortState ref="B4:J15">
    <sortCondition ref="B4"/>
  </sortState>
  <mergeCells count="7">
    <mergeCell ref="A16:J16"/>
    <mergeCell ref="A17:K17"/>
    <mergeCell ref="A18:K18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44" right="0.1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2024-07-17T10:36:57Z</cp:lastPrinted>
  <dcterms:created xsi:type="dcterms:W3CDTF">2024-07-16T04:58:29Z</dcterms:created>
  <dcterms:modified xsi:type="dcterms:W3CDTF">2024-07-17T10:36:59Z</dcterms:modified>
</cp:coreProperties>
</file>