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555" windowWidth="17895" windowHeight="9405"/>
  </bookViews>
  <sheets>
    <sheet name="Invoice" sheetId="1" r:id="rId1"/>
    <sheet name="Sheet1" sheetId="4" r:id="rId2"/>
  </sheets>
  <externalReferences>
    <externalReference r:id="rId3"/>
    <externalReference r:id="rId4"/>
  </externalReferences>
  <definedNames>
    <definedName name="_xlnm._FilterDatabase" localSheetId="0" hidden="1">Invoice!$A$3:$N$147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145" i="1"/>
  <c r="G14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J91"/>
  <c r="K91" s="1"/>
  <c r="J90"/>
  <c r="K90" s="1"/>
  <c r="J89"/>
  <c r="K89" s="1"/>
  <c r="J71"/>
  <c r="K71" s="1"/>
  <c r="J70"/>
  <c r="K70" s="1"/>
  <c r="J32" i="4"/>
  <c r="I32"/>
  <c r="K32" s="1"/>
  <c r="J31"/>
  <c r="I31"/>
  <c r="K31" s="1"/>
  <c r="K30"/>
  <c r="J30"/>
  <c r="J29"/>
  <c r="I29"/>
  <c r="K29" s="1"/>
  <c r="J28"/>
  <c r="K28" s="1"/>
  <c r="J27"/>
  <c r="I27"/>
  <c r="K27" s="1"/>
  <c r="J26"/>
  <c r="I26"/>
  <c r="K26" s="1"/>
  <c r="J25"/>
  <c r="K25" s="1"/>
  <c r="K24"/>
  <c r="J24"/>
  <c r="J23"/>
  <c r="I23"/>
  <c r="K23" s="1"/>
  <c r="J22"/>
  <c r="K22" s="1"/>
  <c r="J21"/>
  <c r="I21"/>
  <c r="K21" s="1"/>
  <c r="J20"/>
  <c r="I20"/>
  <c r="K20" s="1"/>
  <c r="J19"/>
  <c r="I19"/>
  <c r="K19" s="1"/>
  <c r="J18"/>
  <c r="I18"/>
  <c r="K18" s="1"/>
  <c r="J17"/>
  <c r="I17"/>
  <c r="K17" s="1"/>
  <c r="J16"/>
  <c r="I16"/>
  <c r="K16" s="1"/>
  <c r="J15"/>
  <c r="I15"/>
  <c r="K15" s="1"/>
  <c r="J14"/>
  <c r="I14"/>
  <c r="K14" s="1"/>
  <c r="J13"/>
  <c r="I13"/>
  <c r="K13" s="1"/>
  <c r="J12"/>
  <c r="I12"/>
  <c r="K12" s="1"/>
  <c r="J11"/>
  <c r="I11"/>
  <c r="K11" s="1"/>
  <c r="J10"/>
  <c r="I10"/>
  <c r="K10" s="1"/>
  <c r="J9"/>
  <c r="I9"/>
  <c r="K9" s="1"/>
  <c r="J8"/>
  <c r="I8"/>
  <c r="K8" s="1"/>
  <c r="J7"/>
  <c r="I7"/>
  <c r="K7" s="1"/>
  <c r="J6"/>
  <c r="I6"/>
  <c r="K6" s="1"/>
  <c r="J5"/>
  <c r="I5"/>
  <c r="K5" s="1"/>
  <c r="J4"/>
  <c r="I4"/>
  <c r="K4" s="1"/>
  <c r="J3"/>
  <c r="I3"/>
  <c r="K3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J2"/>
  <c r="I2"/>
  <c r="K2" s="1"/>
  <c r="J143" i="1"/>
  <c r="I143"/>
  <c r="J142"/>
  <c r="I142"/>
  <c r="J141"/>
  <c r="I141"/>
  <c r="J140"/>
  <c r="K140" s="1"/>
  <c r="J139"/>
  <c r="I139"/>
  <c r="K139" s="1"/>
  <c r="J138"/>
  <c r="I138"/>
  <c r="K138" s="1"/>
  <c r="J137"/>
  <c r="K137" s="1"/>
  <c r="J136"/>
  <c r="I136"/>
  <c r="J135"/>
  <c r="I135"/>
  <c r="J134"/>
  <c r="I134"/>
  <c r="K134" s="1"/>
  <c r="J133"/>
  <c r="I133"/>
  <c r="K133" s="1"/>
  <c r="J132"/>
  <c r="I132"/>
  <c r="K132" s="1"/>
  <c r="J131"/>
  <c r="I131"/>
  <c r="K131" s="1"/>
  <c r="J130"/>
  <c r="I130"/>
  <c r="K130" s="1"/>
  <c r="J129"/>
  <c r="I129"/>
  <c r="K129" s="1"/>
  <c r="J128"/>
  <c r="I128"/>
  <c r="K128" s="1"/>
  <c r="J127"/>
  <c r="I127"/>
  <c r="K127" s="1"/>
  <c r="J126"/>
  <c r="K126" s="1"/>
  <c r="J125"/>
  <c r="I125"/>
  <c r="J124"/>
  <c r="I124"/>
  <c r="J123"/>
  <c r="I123"/>
  <c r="J122"/>
  <c r="I122"/>
  <c r="J121"/>
  <c r="I121"/>
  <c r="J120"/>
  <c r="I120"/>
  <c r="J119"/>
  <c r="K119" s="1"/>
  <c r="J118"/>
  <c r="I118"/>
  <c r="J117"/>
  <c r="I117"/>
  <c r="J116"/>
  <c r="I116"/>
  <c r="J115"/>
  <c r="I115"/>
  <c r="J114"/>
  <c r="I114"/>
  <c r="J113"/>
  <c r="I113"/>
  <c r="J112"/>
  <c r="I112"/>
  <c r="J111"/>
  <c r="I111"/>
  <c r="J110"/>
  <c r="K110" s="1"/>
  <c r="J109"/>
  <c r="I109"/>
  <c r="J108"/>
  <c r="I108"/>
  <c r="J107"/>
  <c r="K107" s="1"/>
  <c r="J106"/>
  <c r="I106"/>
  <c r="J105"/>
  <c r="I105"/>
  <c r="J104"/>
  <c r="I104"/>
  <c r="J103"/>
  <c r="I103"/>
  <c r="J102"/>
  <c r="I102"/>
  <c r="J101"/>
  <c r="I101"/>
  <c r="J100"/>
  <c r="I100"/>
  <c r="J99"/>
  <c r="I99"/>
  <c r="J98"/>
  <c r="I98"/>
  <c r="J97"/>
  <c r="I97"/>
  <c r="J96"/>
  <c r="I96"/>
  <c r="J95"/>
  <c r="I95"/>
  <c r="K95" s="1"/>
  <c r="J94"/>
  <c r="I94"/>
  <c r="K94" s="1"/>
  <c r="J93"/>
  <c r="I93"/>
  <c r="K93" s="1"/>
  <c r="J92"/>
  <c r="I92"/>
  <c r="K92" s="1"/>
  <c r="J88"/>
  <c r="I88"/>
  <c r="K88" s="1"/>
  <c r="J87"/>
  <c r="I87"/>
  <c r="K87" s="1"/>
  <c r="J86"/>
  <c r="I86"/>
  <c r="K86" s="1"/>
  <c r="J85"/>
  <c r="I85"/>
  <c r="K85" s="1"/>
  <c r="J84"/>
  <c r="K84" s="1"/>
  <c r="J83"/>
  <c r="K83" s="1"/>
  <c r="J82"/>
  <c r="I82"/>
  <c r="J81"/>
  <c r="I81"/>
  <c r="J80"/>
  <c r="I80"/>
  <c r="J79"/>
  <c r="I79"/>
  <c r="J78"/>
  <c r="I78"/>
  <c r="J77"/>
  <c r="I77"/>
  <c r="J76"/>
  <c r="I76"/>
  <c r="J75"/>
  <c r="I75"/>
  <c r="J74"/>
  <c r="K74" s="1"/>
  <c r="J73"/>
  <c r="I73"/>
  <c r="J72"/>
  <c r="I72"/>
  <c r="J69"/>
  <c r="I69"/>
  <c r="J68"/>
  <c r="I68"/>
  <c r="J67"/>
  <c r="I67"/>
  <c r="J66"/>
  <c r="I66"/>
  <c r="J65"/>
  <c r="I65"/>
  <c r="J64"/>
  <c r="I64"/>
  <c r="J63"/>
  <c r="I63"/>
  <c r="J62"/>
  <c r="I62"/>
  <c r="J61"/>
  <c r="I61"/>
  <c r="J60"/>
  <c r="I60"/>
  <c r="J59"/>
  <c r="K59" s="1"/>
  <c r="J58"/>
  <c r="I58"/>
  <c r="J57"/>
  <c r="I57"/>
  <c r="J56"/>
  <c r="K56" s="1"/>
  <c r="J55"/>
  <c r="I55"/>
  <c r="J54"/>
  <c r="I54"/>
  <c r="J53"/>
  <c r="I53"/>
  <c r="J52"/>
  <c r="I52"/>
  <c r="J51"/>
  <c r="I51"/>
  <c r="J50"/>
  <c r="I50"/>
  <c r="J49"/>
  <c r="I49"/>
  <c r="J48"/>
  <c r="K48" s="1"/>
  <c r="J47"/>
  <c r="K47" s="1"/>
  <c r="J46"/>
  <c r="K46" s="1"/>
  <c r="J45"/>
  <c r="I45"/>
  <c r="J44"/>
  <c r="I44"/>
  <c r="J43"/>
  <c r="K43" s="1"/>
  <c r="J42"/>
  <c r="I42"/>
  <c r="J41"/>
  <c r="I41"/>
  <c r="J40"/>
  <c r="I40"/>
  <c r="J39"/>
  <c r="I39"/>
  <c r="J38"/>
  <c r="K38" s="1"/>
  <c r="J37"/>
  <c r="I37"/>
  <c r="J36"/>
  <c r="I36"/>
  <c r="J35"/>
  <c r="I35"/>
  <c r="J34"/>
  <c r="I34"/>
  <c r="J33"/>
  <c r="I33"/>
  <c r="J32"/>
  <c r="K32" s="1"/>
  <c r="J31"/>
  <c r="I31"/>
  <c r="J30"/>
  <c r="K30" s="1"/>
  <c r="J29"/>
  <c r="I29"/>
  <c r="J28"/>
  <c r="I28"/>
  <c r="J27"/>
  <c r="K27" s="1"/>
  <c r="J26"/>
  <c r="K26" s="1"/>
  <c r="J25"/>
  <c r="I25"/>
  <c r="J24"/>
  <c r="K24" s="1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A5"/>
  <c r="J4"/>
  <c r="I4"/>
  <c r="K141" l="1"/>
  <c r="K142"/>
  <c r="K143"/>
  <c r="K44"/>
  <c r="K45"/>
  <c r="K49"/>
  <c r="K50"/>
  <c r="K51"/>
  <c r="K52"/>
  <c r="K53"/>
  <c r="K54"/>
  <c r="K55"/>
  <c r="K96"/>
  <c r="K97"/>
  <c r="K98"/>
  <c r="K99"/>
  <c r="K100"/>
  <c r="K101"/>
  <c r="K102"/>
  <c r="K103"/>
  <c r="K104"/>
  <c r="K105"/>
  <c r="K106"/>
  <c r="K120"/>
  <c r="K121"/>
  <c r="K122"/>
  <c r="K123"/>
  <c r="K124"/>
  <c r="K125"/>
  <c r="K5"/>
  <c r="K6"/>
  <c r="K28"/>
  <c r="K29"/>
  <c r="K39"/>
  <c r="K40"/>
  <c r="K41"/>
  <c r="K42"/>
  <c r="K57"/>
  <c r="K58"/>
  <c r="K135"/>
  <c r="K136"/>
  <c r="K4"/>
  <c r="K7"/>
  <c r="K8"/>
  <c r="K9"/>
  <c r="K10"/>
  <c r="K11"/>
  <c r="K12"/>
  <c r="K13"/>
  <c r="K14"/>
  <c r="K15"/>
  <c r="K16"/>
  <c r="K17"/>
  <c r="K18"/>
  <c r="K19"/>
  <c r="K20"/>
  <c r="K21"/>
  <c r="K22"/>
  <c r="K23"/>
  <c r="K25"/>
  <c r="K31"/>
  <c r="K33"/>
  <c r="K34"/>
  <c r="K35"/>
  <c r="K36"/>
  <c r="K37"/>
  <c r="K60"/>
  <c r="K61"/>
  <c r="K62"/>
  <c r="K63"/>
  <c r="K64"/>
  <c r="K65"/>
  <c r="K66"/>
  <c r="K67"/>
  <c r="K68"/>
  <c r="K69"/>
  <c r="K72"/>
  <c r="K73"/>
  <c r="K75"/>
  <c r="K76"/>
  <c r="K77"/>
  <c r="K78"/>
  <c r="K79"/>
  <c r="K80"/>
  <c r="K81"/>
  <c r="K82"/>
  <c r="K108"/>
  <c r="K109"/>
  <c r="K111"/>
  <c r="K112"/>
  <c r="K113"/>
  <c r="K114"/>
  <c r="K115"/>
  <c r="K116"/>
  <c r="K117"/>
  <c r="K118"/>
  <c r="K144" l="1"/>
</calcChain>
</file>

<file path=xl/sharedStrings.xml><?xml version="1.0" encoding="utf-8"?>
<sst xmlns="http://schemas.openxmlformats.org/spreadsheetml/2006/main" count="1057" uniqueCount="434">
  <si>
    <t>Thanking you for your business.
PRAGATI LOGISTICS</t>
  </si>
  <si>
    <t>Kindly, verify &amp; confirm within 7 days.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</si>
  <si>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</si>
  <si>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</si>
  <si>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</si>
  <si>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</si>
  <si>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</si>
  <si>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</si>
  <si>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</si>
  <si>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</si>
  <si>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</si>
  <si>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</si>
  <si>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</si>
  <si>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CTC</t>
  </si>
  <si>
    <t>ANGUL</t>
  </si>
  <si>
    <t xml:space="preserve">MAHABIR TRADERS </t>
  </si>
  <si>
    <t>BALASORE</t>
  </si>
  <si>
    <t>BASANTI SALES</t>
  </si>
  <si>
    <t>JASORIA TRADERS</t>
  </si>
  <si>
    <t>BALIA STORE</t>
  </si>
  <si>
    <t>SUN TRADERS</t>
  </si>
  <si>
    <t>JHARSUGUDA</t>
  </si>
  <si>
    <t>DAMANJODI</t>
  </si>
  <si>
    <t>KANHA ENTERPRISES</t>
  </si>
  <si>
    <t>TALCHER</t>
  </si>
  <si>
    <t>BHAGABATI PAINTS</t>
  </si>
  <si>
    <t>SHIVANI PAINTS</t>
  </si>
  <si>
    <t>MAA SAROJINI HARDWARE</t>
  </si>
  <si>
    <t>BHUBAN</t>
  </si>
  <si>
    <t>MANGALPUR</t>
  </si>
  <si>
    <t>GHANASHYAM SAHOO</t>
  </si>
  <si>
    <t>JALESWAR</t>
  </si>
  <si>
    <t>KOIRA</t>
  </si>
  <si>
    <t>RUNGTA MINES LTD</t>
  </si>
  <si>
    <t>RAYAGADA</t>
  </si>
  <si>
    <t>S K ENTERPRISES</t>
  </si>
  <si>
    <t>JINDAL STAITLESS LTD</t>
  </si>
  <si>
    <t>JAJPUR</t>
  </si>
  <si>
    <t>ROURKELA</t>
  </si>
  <si>
    <t>UTKAL HARDWARE STORE</t>
  </si>
  <si>
    <t>SAMBALPUR</t>
  </si>
  <si>
    <t xml:space="preserve">MAHAVEER AGENCY </t>
  </si>
  <si>
    <t>BHUBANESWAR</t>
  </si>
  <si>
    <t>JEYPORE</t>
  </si>
  <si>
    <t>BARIPADA</t>
  </si>
  <si>
    <t>DEHURY TRADERS</t>
  </si>
  <si>
    <t>CUTTACK</t>
  </si>
  <si>
    <t>TIKIRI</t>
  </si>
  <si>
    <t>SARADA HARDWARE</t>
  </si>
  <si>
    <t xml:space="preserve">KOMAL ENTERPRISES </t>
  </si>
  <si>
    <t>JINDAL STEEL ODISHA LTD</t>
  </si>
  <si>
    <t>GANESH HARDWARE STORE</t>
  </si>
  <si>
    <t>JINDAL STEEL AND POWER LTD</t>
  </si>
  <si>
    <t>KUAMARA</t>
  </si>
  <si>
    <t>MAA HARDWARE</t>
  </si>
  <si>
    <t>BOLANGIR</t>
  </si>
  <si>
    <t>MAHABIR TRADERS</t>
  </si>
  <si>
    <t>BALIAPAL</t>
  </si>
  <si>
    <t>KARANJIA</t>
  </si>
  <si>
    <t>P K HARDWARE AND PAINTS</t>
  </si>
  <si>
    <t>PARADEEP</t>
  </si>
  <si>
    <t>BARAGARH</t>
  </si>
  <si>
    <t>NAYAK STORE</t>
  </si>
  <si>
    <t xml:space="preserve">To,
M/s BRC LOGISTICS
Address:COMMERCIAL HOUSE, 
CANTONMENT ROAD CUTTACK,9437007165
GST No: 21AAZFB3188M1ZU
</t>
  </si>
  <si>
    <t>INVOICE
PRAGATI LOGISTICS,
SAMANTA SAHI 
KHUNTIA LANE,8984191006
GST No:21AGHPB9356M1Z9</t>
  </si>
  <si>
    <t>UNLOAD ING</t>
  </si>
  <si>
    <t>SHARMA DOOR HOUSE</t>
  </si>
  <si>
    <t>SHALIMAR PAINTS LIMITED</t>
  </si>
  <si>
    <t>SGS TRADING CO</t>
  </si>
  <si>
    <t>AJANTA PAINTS SUPPLIES</t>
  </si>
  <si>
    <t>REKHI STRUCTURES</t>
  </si>
  <si>
    <t>LAPANGA</t>
  </si>
  <si>
    <t>SHYAM METALLICS AND ENERGY LTD</t>
  </si>
  <si>
    <t>SHYAM TRADERS</t>
  </si>
  <si>
    <t>BARBIL</t>
  </si>
  <si>
    <t>GOPAL PAINTS</t>
  </si>
  <si>
    <t>ACTION ISPAT AND POWER PVT LTD</t>
  </si>
  <si>
    <t>UDALA</t>
  </si>
  <si>
    <t>BINKA</t>
  </si>
  <si>
    <t>MOUDA MAHANGA</t>
  </si>
  <si>
    <t xml:space="preserve">VIVEK VENTURES </t>
  </si>
  <si>
    <t>JINDAL FERROWS LTD</t>
  </si>
  <si>
    <t>MOTI ENTERPRISES</t>
  </si>
  <si>
    <t>DASPALLA</t>
  </si>
  <si>
    <t>KASHINATH GENERAL SOTRE</t>
  </si>
  <si>
    <t>ITAMATI</t>
  </si>
  <si>
    <t>RAIRANGPUR</t>
  </si>
  <si>
    <t>SOM CONCRETE WORKS</t>
  </si>
  <si>
    <t>PARADEEP PAINTS SUPPLY</t>
  </si>
  <si>
    <t>TITILAGARH</t>
  </si>
  <si>
    <t>KAMAKHYANAGAR</t>
  </si>
  <si>
    <t>KALINGA HARDWARE</t>
  </si>
  <si>
    <t>CHANDOL</t>
  </si>
  <si>
    <t xml:space="preserve">BISWAL INFRASTRUCTURE </t>
  </si>
  <si>
    <t>KENDRAPARA</t>
  </si>
  <si>
    <t>BHADRAK</t>
  </si>
  <si>
    <t xml:space="preserve">LAXMI ENTERPRISES </t>
  </si>
  <si>
    <t>MAHALAXMI PAINTS AND HARDWARE</t>
  </si>
  <si>
    <t>KUCHINDA</t>
  </si>
  <si>
    <t>BHAWANIPATNA</t>
  </si>
  <si>
    <t>01/8/2024</t>
  </si>
  <si>
    <t>BRC/103007</t>
  </si>
  <si>
    <t>11919</t>
  </si>
  <si>
    <t>BRC/103008</t>
  </si>
  <si>
    <t>933</t>
  </si>
  <si>
    <t>BRC/103009</t>
  </si>
  <si>
    <t>4222411972</t>
  </si>
  <si>
    <t>BRC/103011</t>
  </si>
  <si>
    <t>11953/965</t>
  </si>
  <si>
    <t>BRC/103012</t>
  </si>
  <si>
    <t>4222411983</t>
  </si>
  <si>
    <t>BRC/103013</t>
  </si>
  <si>
    <t>412012</t>
  </si>
  <si>
    <t>BRC/103014</t>
  </si>
  <si>
    <t>4222411957</t>
  </si>
  <si>
    <t>BRC/103015</t>
  </si>
  <si>
    <t>4222449501</t>
  </si>
  <si>
    <t>BRC/103028</t>
  </si>
  <si>
    <t>411963/922/914</t>
  </si>
  <si>
    <t>BRC/103029</t>
  </si>
  <si>
    <t>11918</t>
  </si>
  <si>
    <t>SRI KRISHNA COMMERCIAL</t>
  </si>
  <si>
    <t>BRC/103030</t>
  </si>
  <si>
    <t>4222411946</t>
  </si>
  <si>
    <t>BRC/103031</t>
  </si>
  <si>
    <t>4222411984</t>
  </si>
  <si>
    <t>BRC/103032</t>
  </si>
  <si>
    <t>411996</t>
  </si>
  <si>
    <t>BRC/103033</t>
  </si>
  <si>
    <t>4222411889</t>
  </si>
  <si>
    <t>BRC/103034</t>
  </si>
  <si>
    <t>939</t>
  </si>
  <si>
    <t>JYOTI TRADERS TITILAGARH</t>
  </si>
  <si>
    <t>BRC/103035</t>
  </si>
  <si>
    <t>4222411938</t>
  </si>
  <si>
    <t>BABA RAGHUNATH SALES</t>
  </si>
  <si>
    <t>02/8/2024</t>
  </si>
  <si>
    <t>BRC/103038</t>
  </si>
  <si>
    <t>411935/936</t>
  </si>
  <si>
    <t>BRC/103039</t>
  </si>
  <si>
    <t>BRC/103040</t>
  </si>
  <si>
    <t>993/989</t>
  </si>
  <si>
    <t>BRC/103064</t>
  </si>
  <si>
    <t>4222411964</t>
  </si>
  <si>
    <t xml:space="preserve">G P PAINTS </t>
  </si>
  <si>
    <t>BRC/103066</t>
  </si>
  <si>
    <t>954/955</t>
  </si>
  <si>
    <t>UTKAL HARDWARE PVT LTD</t>
  </si>
  <si>
    <t>BRC/103067</t>
  </si>
  <si>
    <t>11967/968</t>
  </si>
  <si>
    <t>BRC/103068</t>
  </si>
  <si>
    <t>1958</t>
  </si>
  <si>
    <t>BRC/103071</t>
  </si>
  <si>
    <t>11942</t>
  </si>
  <si>
    <t>BHUSHAN POWER AND STEEL</t>
  </si>
  <si>
    <t>BRC/103072</t>
  </si>
  <si>
    <t>4222411886</t>
  </si>
  <si>
    <t>BRC/103073</t>
  </si>
  <si>
    <t>4222411969</t>
  </si>
  <si>
    <t>SAMALESWARI HARDWARE</t>
  </si>
  <si>
    <t>BRC/103074</t>
  </si>
  <si>
    <t>4222411945</t>
  </si>
  <si>
    <t>BURLA</t>
  </si>
  <si>
    <t>SAI HARDWARE</t>
  </si>
  <si>
    <t>BRC/103076</t>
  </si>
  <si>
    <t>2005</t>
  </si>
  <si>
    <t>BRC/103077</t>
  </si>
  <si>
    <t>11869</t>
  </si>
  <si>
    <t>BRC/103078</t>
  </si>
  <si>
    <t>2007/25/24</t>
  </si>
  <si>
    <t>PL/JA/09950</t>
  </si>
  <si>
    <t>1968</t>
  </si>
  <si>
    <t>03/8/2024</t>
  </si>
  <si>
    <t>BRC/103146</t>
  </si>
  <si>
    <t>11900/51191</t>
  </si>
  <si>
    <t>DAS TRADERS MAHANGA</t>
  </si>
  <si>
    <t>BRC/103147</t>
  </si>
  <si>
    <t>2026</t>
  </si>
  <si>
    <t>LARSEN AND TOUBRO LTD</t>
  </si>
  <si>
    <t>BRC/103148</t>
  </si>
  <si>
    <t>412011</t>
  </si>
  <si>
    <t>BARIK AND  SONS</t>
  </si>
  <si>
    <t>BRC/103149</t>
  </si>
  <si>
    <t>4222411962</t>
  </si>
  <si>
    <t>HINDUSTAN HARDWARE STOREE</t>
  </si>
  <si>
    <t>BRC/103153</t>
  </si>
  <si>
    <t>51216</t>
  </si>
  <si>
    <t>BRC/103154</t>
  </si>
  <si>
    <t>1142451213</t>
  </si>
  <si>
    <t xml:space="preserve">DEBA PAINTS AND MAA LAXMI PAINTS </t>
  </si>
  <si>
    <t>BRC/103155</t>
  </si>
  <si>
    <t>1218</t>
  </si>
  <si>
    <t>BRC/103209</t>
  </si>
  <si>
    <t>214</t>
  </si>
  <si>
    <t>BRC/103210</t>
  </si>
  <si>
    <t>412032</t>
  </si>
  <si>
    <t>DUBURI</t>
  </si>
  <si>
    <t>AMAN ENTERPRISES</t>
  </si>
  <si>
    <t>BRC/103211</t>
  </si>
  <si>
    <t>974</t>
  </si>
  <si>
    <t>BRC/103212</t>
  </si>
  <si>
    <t>490101</t>
  </si>
  <si>
    <t>BRC/103233</t>
  </si>
  <si>
    <t>11904</t>
  </si>
  <si>
    <t>BRC/103234</t>
  </si>
  <si>
    <t>11901/902/899</t>
  </si>
  <si>
    <t>BRC/103235</t>
  </si>
  <si>
    <t>4222411893</t>
  </si>
  <si>
    <t>PADMAPUR (RAYAGADA)</t>
  </si>
  <si>
    <t>05/8/2024</t>
  </si>
  <si>
    <t>BRC/103325</t>
  </si>
  <si>
    <t>4222412043</t>
  </si>
  <si>
    <t>BRC/103326</t>
  </si>
  <si>
    <t>2037</t>
  </si>
  <si>
    <t>06/8/2024</t>
  </si>
  <si>
    <t>BRC/103379</t>
  </si>
  <si>
    <t>11917</t>
  </si>
  <si>
    <t>BRC/103380</t>
  </si>
  <si>
    <t>BRC/103491</t>
  </si>
  <si>
    <t>11924/951</t>
  </si>
  <si>
    <t>BRC/103492</t>
  </si>
  <si>
    <t>2047/51</t>
  </si>
  <si>
    <t>07/8/2024</t>
  </si>
  <si>
    <t>BRC/103549</t>
  </si>
  <si>
    <t>12048/49/59</t>
  </si>
  <si>
    <t>STEEL CO</t>
  </si>
  <si>
    <t>BRC/103550</t>
  </si>
  <si>
    <t>12069</t>
  </si>
  <si>
    <t>BISRA</t>
  </si>
  <si>
    <t>K J N ENTERPRISES</t>
  </si>
  <si>
    <t>BRC/103551</t>
  </si>
  <si>
    <t>12061</t>
  </si>
  <si>
    <t>BRC/103552</t>
  </si>
  <si>
    <t>12050</t>
  </si>
  <si>
    <t>BRC/103553</t>
  </si>
  <si>
    <t>11905</t>
  </si>
  <si>
    <t>BRC/103554</t>
  </si>
  <si>
    <t>12053/52</t>
  </si>
  <si>
    <t>BRC/103555</t>
  </si>
  <si>
    <t>12063</t>
  </si>
  <si>
    <t>BRC/103556</t>
  </si>
  <si>
    <t>12060</t>
  </si>
  <si>
    <t>GANAPATI TRADERS</t>
  </si>
  <si>
    <t>08/8/2024</t>
  </si>
  <si>
    <t>4222412063</t>
  </si>
  <si>
    <t>BRC/103605</t>
  </si>
  <si>
    <t>12057/58</t>
  </si>
  <si>
    <t>GAYATRI HARDWARE</t>
  </si>
  <si>
    <t>BRC/103606</t>
  </si>
  <si>
    <t>12073</t>
  </si>
  <si>
    <t>BRC/103609</t>
  </si>
  <si>
    <t>12081/82</t>
  </si>
  <si>
    <t>BRC/103610</t>
  </si>
  <si>
    <t>12074/107</t>
  </si>
  <si>
    <t>VAISHALI HARDWARE</t>
  </si>
  <si>
    <t>BRC/103611</t>
  </si>
  <si>
    <t>108/12075</t>
  </si>
  <si>
    <t xml:space="preserve">KALPANA CYCLE STORE AND COLORS AND HARDWARE </t>
  </si>
  <si>
    <t>BRC/103612</t>
  </si>
  <si>
    <t>12064</t>
  </si>
  <si>
    <t>09/8/2024</t>
  </si>
  <si>
    <t>BRC/103707</t>
  </si>
  <si>
    <t>12009</t>
  </si>
  <si>
    <t>BRC/103708</t>
  </si>
  <si>
    <t>12111</t>
  </si>
  <si>
    <t>BRC/103709</t>
  </si>
  <si>
    <t>12103/104/105</t>
  </si>
  <si>
    <t>THAKURMUNDA</t>
  </si>
  <si>
    <t>KUNDU HARDWARE</t>
  </si>
  <si>
    <t>10/8/2024</t>
  </si>
  <si>
    <t>BRC/103783</t>
  </si>
  <si>
    <t>11994</t>
  </si>
  <si>
    <t>BRC/103784</t>
  </si>
  <si>
    <t>11995</t>
  </si>
  <si>
    <t>BRC/103785</t>
  </si>
  <si>
    <t>4222412110</t>
  </si>
  <si>
    <t>USHA ENGINEERING AND TRADING</t>
  </si>
  <si>
    <t>BRC/103786</t>
  </si>
  <si>
    <t>4222412100</t>
  </si>
  <si>
    <t>BRC/103787</t>
  </si>
  <si>
    <t>412088/90/92</t>
  </si>
  <si>
    <t>BRC/103788</t>
  </si>
  <si>
    <t>4222490115</t>
  </si>
  <si>
    <t>12/8/2024</t>
  </si>
  <si>
    <t>BRC/103832</t>
  </si>
  <si>
    <t>11929/2108</t>
  </si>
  <si>
    <t>BRC/103833</t>
  </si>
  <si>
    <t>12119</t>
  </si>
  <si>
    <t>BRC/103837</t>
  </si>
  <si>
    <t>12078</t>
  </si>
  <si>
    <t>BRC/103838</t>
  </si>
  <si>
    <t>BRC/103839</t>
  </si>
  <si>
    <t>BRC/103840</t>
  </si>
  <si>
    <t>4222412124</t>
  </si>
  <si>
    <t>BRC/103841</t>
  </si>
  <si>
    <t>13/8/2024</t>
  </si>
  <si>
    <t>BRC/103978</t>
  </si>
  <si>
    <t>12139/146/147</t>
  </si>
  <si>
    <t>16/8/2024</t>
  </si>
  <si>
    <t>BRC/104089</t>
  </si>
  <si>
    <t>BRC/104093</t>
  </si>
  <si>
    <t>12166/1418</t>
  </si>
  <si>
    <t>BRC/104094</t>
  </si>
  <si>
    <t>12170</t>
  </si>
  <si>
    <t>KAMAL ENTERPRISES</t>
  </si>
  <si>
    <t>BRC/104095</t>
  </si>
  <si>
    <t>12157/90124</t>
  </si>
  <si>
    <t>BRC/104096</t>
  </si>
  <si>
    <t>12177</t>
  </si>
  <si>
    <t>BRC/104097</t>
  </si>
  <si>
    <t>90119</t>
  </si>
  <si>
    <t xml:space="preserve">PAINTS AND PAINTS </t>
  </si>
  <si>
    <t>BRC/104132</t>
  </si>
  <si>
    <t>12116/117</t>
  </si>
  <si>
    <t>BRC/104133</t>
  </si>
  <si>
    <t>12010</t>
  </si>
  <si>
    <t>BRC/104134</t>
  </si>
  <si>
    <t>12153/114/115</t>
  </si>
  <si>
    <t>BRC/104139</t>
  </si>
  <si>
    <t>12186/130</t>
  </si>
  <si>
    <t>412186/490130</t>
  </si>
  <si>
    <t>BRC/104140</t>
  </si>
  <si>
    <t>12183/129</t>
  </si>
  <si>
    <t>BRC/104141</t>
  </si>
  <si>
    <t>184/188</t>
  </si>
  <si>
    <t>BHAGBAN HARDWARE  STORE</t>
  </si>
  <si>
    <t>17/8/2024</t>
  </si>
  <si>
    <t>BRC/104170</t>
  </si>
  <si>
    <t>12182</t>
  </si>
  <si>
    <t>19/8/2024</t>
  </si>
  <si>
    <t>BRC/104256</t>
  </si>
  <si>
    <t>12202</t>
  </si>
  <si>
    <t>BRC/104257</t>
  </si>
  <si>
    <t>12201</t>
  </si>
  <si>
    <t>BRC/104258</t>
  </si>
  <si>
    <t>12200</t>
  </si>
  <si>
    <t>BRC/104259</t>
  </si>
  <si>
    <t>12158/155/154</t>
  </si>
  <si>
    <t>BRC/104260</t>
  </si>
  <si>
    <t>12214/15</t>
  </si>
  <si>
    <t>BRC/104263</t>
  </si>
  <si>
    <t>4222412199</t>
  </si>
  <si>
    <t>BRC/104264</t>
  </si>
  <si>
    <t>12194</t>
  </si>
  <si>
    <t xml:space="preserve">SHREE KRISHNA ENTERPRISERS </t>
  </si>
  <si>
    <t>BRC/104265</t>
  </si>
  <si>
    <t>12192/10878</t>
  </si>
  <si>
    <t>BRC/104266</t>
  </si>
  <si>
    <t>412198</t>
  </si>
  <si>
    <t>20/8/2024</t>
  </si>
  <si>
    <t>BRC/104302</t>
  </si>
  <si>
    <t>12216</t>
  </si>
  <si>
    <t>BRC/104303</t>
  </si>
  <si>
    <t>12217</t>
  </si>
  <si>
    <t>BRC/104305</t>
  </si>
  <si>
    <t>1142451334</t>
  </si>
  <si>
    <t>BRC/104306</t>
  </si>
  <si>
    <t>1336</t>
  </si>
  <si>
    <t>BRC/104307</t>
  </si>
  <si>
    <t>2204</t>
  </si>
  <si>
    <t>BRC/104308</t>
  </si>
  <si>
    <t>1142451341/340</t>
  </si>
  <si>
    <t>BRC/104309</t>
  </si>
  <si>
    <t>4222412203</t>
  </si>
  <si>
    <t>BRC/104310</t>
  </si>
  <si>
    <t>2224/228</t>
  </si>
  <si>
    <t>21/8/2024</t>
  </si>
  <si>
    <t>BRC/103010</t>
  </si>
  <si>
    <t>1971</t>
  </si>
  <si>
    <t>BRC/104383</t>
  </si>
  <si>
    <t>2222</t>
  </si>
  <si>
    <t>BRC/104384</t>
  </si>
  <si>
    <t>412221/90135</t>
  </si>
  <si>
    <t>SONEPUR</t>
  </si>
  <si>
    <t>SUBASH HARDWARE</t>
  </si>
  <si>
    <t>BRC/104385</t>
  </si>
  <si>
    <t>4222412250</t>
  </si>
  <si>
    <t>ABHISHEK TRADING CO</t>
  </si>
  <si>
    <t>BRC/104386</t>
  </si>
  <si>
    <t>2249/241</t>
  </si>
  <si>
    <t>22/8/2024</t>
  </si>
  <si>
    <t>BRC/104499</t>
  </si>
  <si>
    <t>12223/149/2004</t>
  </si>
  <si>
    <t>BRC/104501</t>
  </si>
  <si>
    <t>2245/246</t>
  </si>
  <si>
    <t>BRC/104502</t>
  </si>
  <si>
    <t>2230/2231</t>
  </si>
  <si>
    <t>BRC/104503</t>
  </si>
  <si>
    <t>12233</t>
  </si>
  <si>
    <t>BRC/104504</t>
  </si>
  <si>
    <t>1360</t>
  </si>
  <si>
    <t>BRC/104505</t>
  </si>
  <si>
    <t>1353</t>
  </si>
  <si>
    <t>BRC/104506</t>
  </si>
  <si>
    <t>51362</t>
  </si>
  <si>
    <t>BRC/104507</t>
  </si>
  <si>
    <t>1142451363</t>
  </si>
  <si>
    <t>BRC/104508</t>
  </si>
  <si>
    <t>1366</t>
  </si>
  <si>
    <t>JAGATSINGHPUR</t>
  </si>
  <si>
    <t>23/8/2024</t>
  </si>
  <si>
    <t>BRC/104584</t>
  </si>
  <si>
    <t>1142451369</t>
  </si>
  <si>
    <t>BRC/104585</t>
  </si>
  <si>
    <t>1368</t>
  </si>
  <si>
    <t>BRC/104586</t>
  </si>
  <si>
    <t>2257</t>
  </si>
  <si>
    <t>BRC/104589</t>
  </si>
  <si>
    <t>12253/254/140</t>
  </si>
  <si>
    <t>BRC/104590</t>
  </si>
  <si>
    <t>12258/114</t>
  </si>
  <si>
    <t>BRC/104591</t>
  </si>
  <si>
    <t>11915/2017/ 1916</t>
  </si>
  <si>
    <t>44222412141/ 138</t>
  </si>
  <si>
    <t>4222412132/ 142/145</t>
  </si>
  <si>
    <t>12018/11948/ 977/2046</t>
  </si>
  <si>
    <t>4222411990/ 991/992</t>
  </si>
  <si>
    <t>12243/242/244/ 247/248</t>
  </si>
  <si>
    <t>BRC/103657</t>
  </si>
  <si>
    <t>12008</t>
  </si>
  <si>
    <t>BRC/103668</t>
  </si>
  <si>
    <t>11937</t>
  </si>
  <si>
    <t>BRC/103981</t>
  </si>
  <si>
    <t>12127</t>
  </si>
  <si>
    <t>14/8/2024</t>
  </si>
  <si>
    <t>BRC/104069</t>
  </si>
  <si>
    <t>BRC/104070</t>
  </si>
  <si>
    <t>MAHALAXMI MACHINERY AND SANITARY</t>
  </si>
  <si>
    <t>12175/12167/ 12176</t>
  </si>
  <si>
    <t>11997/12013/ 11909/11906</t>
  </si>
  <si>
    <t xml:space="preserve"> </t>
  </si>
  <si>
    <t>11986/1903/2083/  1896/1987</t>
  </si>
  <si>
    <t>(RUPEES FIVE LAKH SEVEN HUNDRED THIRTY SEVEN ONLY)</t>
  </si>
  <si>
    <t xml:space="preserve">Bill Date: 31/08/2024
Bill No : 20460
Total Amount: 500737.00
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</si>
</sst>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wrapText="1"/>
    </xf>
    <xf numFmtId="0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vertical="center" wrapText="1"/>
    </xf>
    <xf numFmtId="0" fontId="4" fillId="2" borderId="16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3" fillId="0" borderId="1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left" vertical="center"/>
    </xf>
    <xf numFmtId="0" fontId="0" fillId="0" borderId="3" xfId="0" applyNumberFormat="1" applyFont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0" fontId="0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horizontal="right" vertical="center"/>
    </xf>
    <xf numFmtId="0" fontId="3" fillId="0" borderId="21" xfId="0" applyNumberFormat="1" applyFont="1" applyBorder="1" applyAlignment="1">
      <alignment horizontal="right" vertical="center" wrapText="1"/>
    </xf>
    <xf numFmtId="0" fontId="2" fillId="0" borderId="6" xfId="0" applyNumberFormat="1" applyFont="1" applyBorder="1" applyAlignment="1">
      <alignment wrapText="1"/>
    </xf>
    <xf numFmtId="0" fontId="2" fillId="0" borderId="7" xfId="0" applyNumberFormat="1" applyFont="1" applyBorder="1" applyAlignment="1">
      <alignment wrapText="1"/>
    </xf>
    <xf numFmtId="2" fontId="2" fillId="0" borderId="7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  <xf numFmtId="2" fontId="2" fillId="0" borderId="11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2" fontId="2" fillId="0" borderId="10" xfId="0" applyNumberFormat="1" applyFont="1" applyBorder="1" applyAlignment="1">
      <alignment wrapText="1"/>
    </xf>
    <xf numFmtId="2" fontId="2" fillId="0" borderId="11" xfId="0" applyNumberFormat="1" applyFont="1" applyBorder="1" applyAlignment="1">
      <alignment wrapText="1"/>
    </xf>
    <xf numFmtId="0" fontId="3" fillId="0" borderId="18" xfId="0" applyNumberFormat="1" applyFont="1" applyBorder="1" applyAlignment="1">
      <alignment horizontal="right" vertical="center"/>
    </xf>
    <xf numFmtId="0" fontId="3" fillId="0" borderId="19" xfId="0" applyNumberFormat="1" applyFont="1" applyBorder="1" applyAlignment="1">
      <alignment horizontal="right" vertical="center"/>
    </xf>
    <xf numFmtId="0" fontId="3" fillId="0" borderId="20" xfId="0" applyNumberFormat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vertical="center"/>
    </xf>
    <xf numFmtId="0" fontId="0" fillId="2" borderId="3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vertical="center" wrapText="1"/>
    </xf>
    <xf numFmtId="164" fontId="0" fillId="2" borderId="3" xfId="0" applyNumberFormat="1" applyFont="1" applyFill="1" applyBorder="1" applyAlignment="1">
      <alignment vertical="center"/>
    </xf>
    <xf numFmtId="2" fontId="0" fillId="2" borderId="3" xfId="0" applyNumberFormat="1" applyFont="1" applyFill="1" applyBorder="1" applyAlignment="1">
      <alignment vertical="center"/>
    </xf>
    <xf numFmtId="0" fontId="0" fillId="2" borderId="4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/>
    <xf numFmtId="0" fontId="4" fillId="2" borderId="1" xfId="0" applyNumberFormat="1" applyFont="1" applyFill="1" applyBorder="1"/>
    <xf numFmtId="164" fontId="0" fillId="2" borderId="1" xfId="0" applyNumberFormat="1" applyFont="1" applyFill="1" applyBorder="1"/>
    <xf numFmtId="0" fontId="4" fillId="2" borderId="16" xfId="0" applyNumberFormat="1" applyFont="1" applyFill="1" applyBorder="1" applyAlignment="1"/>
    <xf numFmtId="0" fontId="4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257175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0"/>
          <a:ext cx="4705350" cy="1076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LY,%202024%20PL/BRC%20LOGISTICS%20JULY,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NE,%202024%20PL/BRC%20LOGISTICS%20JUNE,%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  <sheetName val="Sheet2"/>
    </sheetNames>
    <sheetDataSet>
      <sheetData sheetId="0">
        <row r="4">
          <cell r="F4" t="str">
            <v>ANGUL</v>
          </cell>
          <cell r="G4">
            <v>6</v>
          </cell>
          <cell r="H4">
            <v>51.27</v>
          </cell>
          <cell r="I4">
            <v>2.9</v>
          </cell>
        </row>
        <row r="5">
          <cell r="F5" t="str">
            <v>ANGUL</v>
          </cell>
          <cell r="G5">
            <v>150</v>
          </cell>
          <cell r="H5">
            <v>4297.5</v>
          </cell>
          <cell r="I5">
            <v>2.9</v>
          </cell>
        </row>
        <row r="6">
          <cell r="F6" t="str">
            <v>TALCHER</v>
          </cell>
          <cell r="G6">
            <v>4</v>
          </cell>
          <cell r="H6">
            <v>47</v>
          </cell>
          <cell r="I6">
            <v>2.5</v>
          </cell>
        </row>
        <row r="7">
          <cell r="F7" t="str">
            <v>KUAMARA</v>
          </cell>
          <cell r="G7">
            <v>12</v>
          </cell>
          <cell r="H7">
            <v>344.48</v>
          </cell>
          <cell r="I7">
            <v>2.5</v>
          </cell>
        </row>
        <row r="8">
          <cell r="F8" t="str">
            <v>JARKA</v>
          </cell>
          <cell r="G8">
            <v>2</v>
          </cell>
          <cell r="H8">
            <v>47.5</v>
          </cell>
          <cell r="I8">
            <v>2.4</v>
          </cell>
        </row>
        <row r="9">
          <cell r="F9" t="str">
            <v>BALASORE</v>
          </cell>
          <cell r="G9">
            <v>6</v>
          </cell>
          <cell r="H9">
            <v>185</v>
          </cell>
          <cell r="I9">
            <v>2.5</v>
          </cell>
        </row>
        <row r="10">
          <cell r="F10" t="str">
            <v>KANDHAMAL</v>
          </cell>
          <cell r="G10">
            <v>35</v>
          </cell>
          <cell r="H10">
            <v>862.75</v>
          </cell>
          <cell r="I10">
            <v>2.5</v>
          </cell>
        </row>
        <row r="11">
          <cell r="F11" t="str">
            <v>PATTAMUNDAI</v>
          </cell>
          <cell r="G11">
            <v>15</v>
          </cell>
          <cell r="H11">
            <v>438.78</v>
          </cell>
          <cell r="I11">
            <v>2.4</v>
          </cell>
        </row>
        <row r="12">
          <cell r="F12" t="str">
            <v>BHUBAN</v>
          </cell>
          <cell r="G12">
            <v>13</v>
          </cell>
          <cell r="H12">
            <v>114</v>
          </cell>
          <cell r="I12">
            <v>2.4</v>
          </cell>
        </row>
        <row r="13">
          <cell r="F13" t="str">
            <v>DUNGURA</v>
          </cell>
          <cell r="G13">
            <v>5</v>
          </cell>
          <cell r="H13">
            <v>62</v>
          </cell>
          <cell r="I13">
            <v>2.5</v>
          </cell>
        </row>
        <row r="14">
          <cell r="F14" t="str">
            <v>BERHAMPUR</v>
          </cell>
          <cell r="G14">
            <v>11</v>
          </cell>
          <cell r="H14">
            <v>119.4</v>
          </cell>
          <cell r="I14">
            <v>2.5</v>
          </cell>
        </row>
        <row r="15">
          <cell r="F15" t="str">
            <v>TIHIDI</v>
          </cell>
          <cell r="G15">
            <v>8</v>
          </cell>
          <cell r="H15">
            <v>172.19</v>
          </cell>
          <cell r="I15">
            <v>2.5</v>
          </cell>
        </row>
        <row r="16">
          <cell r="F16" t="str">
            <v>RAYAGADA</v>
          </cell>
          <cell r="G16">
            <v>8</v>
          </cell>
          <cell r="H16">
            <v>73.343999999999994</v>
          </cell>
          <cell r="I16">
            <v>2.9</v>
          </cell>
        </row>
        <row r="17">
          <cell r="F17" t="str">
            <v>UDALA</v>
          </cell>
          <cell r="G17">
            <v>17</v>
          </cell>
          <cell r="H17">
            <v>185.33</v>
          </cell>
          <cell r="I17">
            <v>2.5</v>
          </cell>
        </row>
        <row r="18">
          <cell r="F18" t="str">
            <v>CHIKITI</v>
          </cell>
          <cell r="G18">
            <v>42</v>
          </cell>
          <cell r="H18">
            <v>482.52</v>
          </cell>
          <cell r="I18">
            <v>2.5</v>
          </cell>
        </row>
        <row r="19">
          <cell r="F19" t="str">
            <v>BERHAMPUR</v>
          </cell>
          <cell r="G19">
            <v>21</v>
          </cell>
          <cell r="H19">
            <v>443.613</v>
          </cell>
          <cell r="I19">
            <v>2.5</v>
          </cell>
        </row>
        <row r="20">
          <cell r="F20" t="str">
            <v>CHANDAPUR</v>
          </cell>
          <cell r="G20">
            <v>29</v>
          </cell>
          <cell r="H20">
            <v>590.79</v>
          </cell>
          <cell r="I20">
            <v>2.4</v>
          </cell>
        </row>
        <row r="21">
          <cell r="F21" t="str">
            <v>BERHAMPUR</v>
          </cell>
          <cell r="G21">
            <v>2</v>
          </cell>
          <cell r="H21">
            <v>17.28</v>
          </cell>
          <cell r="I21">
            <v>2.5</v>
          </cell>
        </row>
        <row r="22">
          <cell r="F22" t="str">
            <v>BERHAMPUR</v>
          </cell>
          <cell r="G22">
            <v>7</v>
          </cell>
          <cell r="H22">
            <v>128.03</v>
          </cell>
          <cell r="I22">
            <v>2.5</v>
          </cell>
        </row>
        <row r="23">
          <cell r="F23" t="str">
            <v>MOUDA MAHANGA</v>
          </cell>
          <cell r="G23">
            <v>22</v>
          </cell>
          <cell r="H23">
            <v>275.08199999999999</v>
          </cell>
          <cell r="I23">
            <v>1.6</v>
          </cell>
        </row>
        <row r="24">
          <cell r="F24" t="str">
            <v>TALCHER</v>
          </cell>
          <cell r="G24">
            <v>24</v>
          </cell>
          <cell r="H24">
            <v>377.18799999999999</v>
          </cell>
          <cell r="I24">
            <v>2.5</v>
          </cell>
        </row>
        <row r="25">
          <cell r="F25" t="str">
            <v>SUNDARGARH</v>
          </cell>
          <cell r="G25">
            <v>37</v>
          </cell>
          <cell r="H25">
            <v>691.08299999999997</v>
          </cell>
          <cell r="I25">
            <v>2.9</v>
          </cell>
        </row>
        <row r="26">
          <cell r="F26" t="str">
            <v>LAPANGA</v>
          </cell>
          <cell r="G26">
            <v>6</v>
          </cell>
          <cell r="H26">
            <v>113.33</v>
          </cell>
          <cell r="I26">
            <v>2.9</v>
          </cell>
        </row>
        <row r="27">
          <cell r="F27" t="str">
            <v>KULIANA</v>
          </cell>
          <cell r="G27">
            <v>30</v>
          </cell>
          <cell r="H27">
            <v>363.36</v>
          </cell>
          <cell r="I27">
            <v>2.5</v>
          </cell>
        </row>
        <row r="28">
          <cell r="F28" t="str">
            <v>JHARSUGUDA</v>
          </cell>
          <cell r="G28">
            <v>15</v>
          </cell>
          <cell r="H28">
            <v>321.99</v>
          </cell>
          <cell r="I28">
            <v>2.6</v>
          </cell>
        </row>
        <row r="29">
          <cell r="F29" t="str">
            <v>BALASORE</v>
          </cell>
          <cell r="G29">
            <v>20</v>
          </cell>
          <cell r="H29">
            <v>368.69799999999998</v>
          </cell>
          <cell r="I29">
            <v>2.5</v>
          </cell>
        </row>
        <row r="30">
          <cell r="F30" t="str">
            <v>BARBIL</v>
          </cell>
          <cell r="G30">
            <v>3</v>
          </cell>
          <cell r="H30">
            <v>59.085999999999999</v>
          </cell>
          <cell r="I30">
            <v>2.9</v>
          </cell>
        </row>
        <row r="31">
          <cell r="F31" t="str">
            <v>JALESWAR</v>
          </cell>
          <cell r="G31">
            <v>10</v>
          </cell>
          <cell r="H31">
            <v>286.66000000000003</v>
          </cell>
          <cell r="I31">
            <v>2.5</v>
          </cell>
        </row>
        <row r="32">
          <cell r="F32" t="str">
            <v>JHARSUGUDA</v>
          </cell>
          <cell r="G32">
            <v>57</v>
          </cell>
          <cell r="H32">
            <v>1360.89</v>
          </cell>
          <cell r="I32">
            <v>2.9</v>
          </cell>
        </row>
        <row r="33">
          <cell r="F33" t="str">
            <v>BEGUNIA</v>
          </cell>
          <cell r="G33">
            <v>20</v>
          </cell>
          <cell r="H33">
            <v>573</v>
          </cell>
          <cell r="I33">
            <v>2.4</v>
          </cell>
        </row>
        <row r="34">
          <cell r="F34" t="str">
            <v>DASPALLA</v>
          </cell>
          <cell r="G34">
            <v>20</v>
          </cell>
          <cell r="H34">
            <v>573</v>
          </cell>
          <cell r="I34">
            <v>2.5</v>
          </cell>
        </row>
        <row r="35">
          <cell r="F35" t="str">
            <v>JALESWAR</v>
          </cell>
          <cell r="G35">
            <v>31</v>
          </cell>
          <cell r="H35">
            <v>512.13699999999994</v>
          </cell>
          <cell r="I35">
            <v>2.5</v>
          </cell>
        </row>
        <row r="36">
          <cell r="F36" t="str">
            <v>JATNI</v>
          </cell>
          <cell r="G36">
            <v>34</v>
          </cell>
          <cell r="H36">
            <v>781.21</v>
          </cell>
          <cell r="I36">
            <v>2.4</v>
          </cell>
        </row>
        <row r="37">
          <cell r="F37" t="str">
            <v>JAJPUR</v>
          </cell>
          <cell r="G37">
            <v>74</v>
          </cell>
          <cell r="H37">
            <v>956.4</v>
          </cell>
          <cell r="I37">
            <v>2.4</v>
          </cell>
        </row>
        <row r="38">
          <cell r="F38" t="str">
            <v>BHUBANESWAR</v>
          </cell>
          <cell r="G38">
            <v>10</v>
          </cell>
          <cell r="H38">
            <v>74.111999999999995</v>
          </cell>
          <cell r="I38">
            <v>1.6</v>
          </cell>
        </row>
        <row r="39">
          <cell r="F39" t="str">
            <v>BHUBANESWAR</v>
          </cell>
          <cell r="G39">
            <v>10</v>
          </cell>
          <cell r="H39">
            <v>67.543999999999997</v>
          </cell>
          <cell r="I39">
            <v>1.6</v>
          </cell>
        </row>
        <row r="40">
          <cell r="F40" t="str">
            <v>BHUBANESWAR</v>
          </cell>
          <cell r="G40">
            <v>36</v>
          </cell>
          <cell r="H40">
            <v>763.61199999999997</v>
          </cell>
          <cell r="I40">
            <v>1.6</v>
          </cell>
        </row>
        <row r="41">
          <cell r="F41" t="str">
            <v>BHUBANESWAR</v>
          </cell>
          <cell r="G41">
            <v>15</v>
          </cell>
          <cell r="H41">
            <v>211.04499999999999</v>
          </cell>
          <cell r="I41">
            <v>1.6</v>
          </cell>
        </row>
        <row r="42">
          <cell r="F42" t="str">
            <v>BHUBANESWAR</v>
          </cell>
          <cell r="G42">
            <v>25</v>
          </cell>
          <cell r="H42">
            <v>417.79</v>
          </cell>
          <cell r="I42">
            <v>1.6</v>
          </cell>
        </row>
        <row r="43">
          <cell r="F43" t="str">
            <v>CUTTACK</v>
          </cell>
          <cell r="G43">
            <v>48</v>
          </cell>
          <cell r="H43">
            <v>314.16000000000003</v>
          </cell>
          <cell r="I43">
            <v>0.79999999999999993</v>
          </cell>
        </row>
        <row r="44">
          <cell r="F44" t="str">
            <v>MANGALPUR</v>
          </cell>
          <cell r="G44">
            <v>194</v>
          </cell>
          <cell r="H44">
            <v>4427.84</v>
          </cell>
          <cell r="I44">
            <v>2.4</v>
          </cell>
        </row>
        <row r="45">
          <cell r="F45" t="str">
            <v>TALCHER</v>
          </cell>
          <cell r="G45">
            <v>200</v>
          </cell>
          <cell r="H45">
            <v>6230</v>
          </cell>
          <cell r="I45">
            <v>2.5</v>
          </cell>
        </row>
        <row r="46">
          <cell r="F46" t="str">
            <v>ANGUL</v>
          </cell>
          <cell r="G46">
            <v>13</v>
          </cell>
          <cell r="H46">
            <v>289.32400000000001</v>
          </cell>
          <cell r="I46">
            <v>2.5</v>
          </cell>
        </row>
        <row r="47">
          <cell r="F47" t="str">
            <v>BEGUNIA</v>
          </cell>
          <cell r="G47">
            <v>30</v>
          </cell>
          <cell r="H47">
            <v>919.5</v>
          </cell>
          <cell r="I47">
            <v>2.4</v>
          </cell>
        </row>
        <row r="48">
          <cell r="F48" t="str">
            <v>RAYAGADA</v>
          </cell>
          <cell r="G48">
            <v>25</v>
          </cell>
          <cell r="H48">
            <v>519.25</v>
          </cell>
          <cell r="I48">
            <v>2.9</v>
          </cell>
        </row>
        <row r="49">
          <cell r="F49" t="str">
            <v>BARIPADA</v>
          </cell>
          <cell r="G49">
            <v>5</v>
          </cell>
          <cell r="H49">
            <v>134.25</v>
          </cell>
          <cell r="I49">
            <v>2.5</v>
          </cell>
        </row>
        <row r="50">
          <cell r="F50" t="str">
            <v>BOLAGARH</v>
          </cell>
          <cell r="G50">
            <v>18</v>
          </cell>
          <cell r="H50">
            <v>368.05</v>
          </cell>
          <cell r="I50">
            <v>2.4</v>
          </cell>
        </row>
        <row r="51">
          <cell r="F51" t="str">
            <v>TANGI (CUTTACK)</v>
          </cell>
          <cell r="G51">
            <v>4</v>
          </cell>
          <cell r="H51">
            <v>32.520000000000003</v>
          </cell>
          <cell r="I51">
            <v>0.8</v>
          </cell>
        </row>
        <row r="52">
          <cell r="F52" t="str">
            <v>KAKATPUR</v>
          </cell>
          <cell r="G52">
            <v>10</v>
          </cell>
          <cell r="H52">
            <v>86.82</v>
          </cell>
          <cell r="I52">
            <v>2.4</v>
          </cell>
        </row>
        <row r="53">
          <cell r="F53" t="str">
            <v>BALASORE</v>
          </cell>
          <cell r="G53">
            <v>8</v>
          </cell>
          <cell r="H53">
            <v>133.67400000000001</v>
          </cell>
          <cell r="I53">
            <v>2.5</v>
          </cell>
        </row>
        <row r="54">
          <cell r="F54" t="str">
            <v>TIHIDI</v>
          </cell>
          <cell r="G54">
            <v>167</v>
          </cell>
          <cell r="H54">
            <v>3025.8240000000001</v>
          </cell>
          <cell r="I54">
            <v>2.5</v>
          </cell>
        </row>
        <row r="55">
          <cell r="F55" t="str">
            <v>ANGUL</v>
          </cell>
          <cell r="G55">
            <v>282</v>
          </cell>
          <cell r="H55">
            <v>6706.44</v>
          </cell>
          <cell r="I55">
            <v>2.9</v>
          </cell>
        </row>
        <row r="56">
          <cell r="F56" t="str">
            <v>ITAMATI</v>
          </cell>
          <cell r="G56">
            <v>118</v>
          </cell>
          <cell r="H56">
            <v>1738.8240000000001</v>
          </cell>
          <cell r="I56">
            <v>2.4</v>
          </cell>
        </row>
        <row r="57">
          <cell r="F57" t="str">
            <v>BERHAMPUR</v>
          </cell>
          <cell r="G57">
            <v>10</v>
          </cell>
          <cell r="H57">
            <v>63.44</v>
          </cell>
          <cell r="I57">
            <v>2.5</v>
          </cell>
        </row>
        <row r="58">
          <cell r="F58" t="str">
            <v>KHALIKOT</v>
          </cell>
          <cell r="G58">
            <v>9</v>
          </cell>
          <cell r="H58">
            <v>54</v>
          </cell>
          <cell r="I58">
            <v>2.5</v>
          </cell>
        </row>
        <row r="59">
          <cell r="F59" t="str">
            <v>ASKA</v>
          </cell>
          <cell r="G59">
            <v>12</v>
          </cell>
          <cell r="H59">
            <v>283.8</v>
          </cell>
          <cell r="I59">
            <v>2.5</v>
          </cell>
        </row>
        <row r="60">
          <cell r="F60" t="str">
            <v>RAYAGADA</v>
          </cell>
          <cell r="G60">
            <v>2</v>
          </cell>
          <cell r="H60">
            <v>40.932000000000002</v>
          </cell>
          <cell r="I60">
            <v>2.9</v>
          </cell>
        </row>
        <row r="61">
          <cell r="F61" t="str">
            <v>CUTTACK</v>
          </cell>
          <cell r="G61">
            <v>16</v>
          </cell>
          <cell r="H61">
            <v>394.52800000000002</v>
          </cell>
          <cell r="I61">
            <v>0.79999999999999993</v>
          </cell>
        </row>
        <row r="62">
          <cell r="F62" t="str">
            <v>BHUBANESWAR</v>
          </cell>
          <cell r="G62">
            <v>86</v>
          </cell>
          <cell r="H62">
            <v>1496.288</v>
          </cell>
          <cell r="I62">
            <v>1.6</v>
          </cell>
        </row>
        <row r="63">
          <cell r="F63" t="str">
            <v>BHUBANESWAR</v>
          </cell>
          <cell r="G63">
            <v>5</v>
          </cell>
          <cell r="H63">
            <v>40.65</v>
          </cell>
          <cell r="I63">
            <v>1.6</v>
          </cell>
        </row>
        <row r="64">
          <cell r="F64" t="str">
            <v>NTPC KANIHA</v>
          </cell>
          <cell r="G64">
            <v>49</v>
          </cell>
          <cell r="H64">
            <v>728.2</v>
          </cell>
          <cell r="I64">
            <v>2.5</v>
          </cell>
        </row>
        <row r="65">
          <cell r="F65" t="str">
            <v>BERHAMPUR</v>
          </cell>
          <cell r="G65">
            <v>5</v>
          </cell>
          <cell r="H65">
            <v>84.99</v>
          </cell>
          <cell r="I65">
            <v>2.5</v>
          </cell>
        </row>
        <row r="66">
          <cell r="F66" t="str">
            <v>CHHATRAPUR</v>
          </cell>
          <cell r="G66">
            <v>50</v>
          </cell>
          <cell r="H66">
            <v>1459.6</v>
          </cell>
          <cell r="I66">
            <v>2.5</v>
          </cell>
        </row>
        <row r="67">
          <cell r="F67" t="str">
            <v>BARBIL</v>
          </cell>
          <cell r="G67">
            <v>57</v>
          </cell>
          <cell r="H67">
            <v>1233.05</v>
          </cell>
          <cell r="I67">
            <v>2.9</v>
          </cell>
        </row>
        <row r="68">
          <cell r="F68" t="str">
            <v>KOIRA</v>
          </cell>
          <cell r="G68">
            <v>63</v>
          </cell>
          <cell r="H68">
            <v>1310.835</v>
          </cell>
          <cell r="I68">
            <v>2.9</v>
          </cell>
        </row>
        <row r="69">
          <cell r="F69" t="str">
            <v>TRINATH BAZAR</v>
          </cell>
          <cell r="G69">
            <v>59</v>
          </cell>
          <cell r="H69">
            <v>1053.2170000000001</v>
          </cell>
          <cell r="I69">
            <v>1.6</v>
          </cell>
        </row>
        <row r="70">
          <cell r="F70" t="str">
            <v>JAJPUR</v>
          </cell>
          <cell r="G70">
            <v>100</v>
          </cell>
          <cell r="H70">
            <v>1966.6</v>
          </cell>
          <cell r="I70">
            <v>2.4</v>
          </cell>
        </row>
        <row r="71">
          <cell r="F71" t="str">
            <v>BHATIMUNDA</v>
          </cell>
          <cell r="G71">
            <v>70</v>
          </cell>
          <cell r="H71">
            <v>1849.3</v>
          </cell>
          <cell r="I71">
            <v>0.79999999999999993</v>
          </cell>
        </row>
        <row r="72">
          <cell r="F72" t="str">
            <v>TIKIRI</v>
          </cell>
          <cell r="G72">
            <v>5</v>
          </cell>
          <cell r="H72">
            <v>42.75</v>
          </cell>
          <cell r="I72">
            <v>2.9</v>
          </cell>
        </row>
        <row r="73">
          <cell r="F73" t="str">
            <v>BARIPADA</v>
          </cell>
          <cell r="G73">
            <v>20</v>
          </cell>
          <cell r="H73">
            <v>236</v>
          </cell>
          <cell r="I73">
            <v>2.5</v>
          </cell>
        </row>
        <row r="74">
          <cell r="F74" t="str">
            <v>JHARSUGUDA</v>
          </cell>
          <cell r="G74">
            <v>14</v>
          </cell>
          <cell r="H74">
            <v>305.39999999999998</v>
          </cell>
          <cell r="I74">
            <v>2.6</v>
          </cell>
        </row>
        <row r="75">
          <cell r="F75" t="str">
            <v>TALCHER</v>
          </cell>
          <cell r="G75">
            <v>7</v>
          </cell>
          <cell r="H75">
            <v>147.1</v>
          </cell>
          <cell r="I75">
            <v>2.5</v>
          </cell>
        </row>
        <row r="76">
          <cell r="F76" t="str">
            <v>BALASORE</v>
          </cell>
          <cell r="G76">
            <v>37</v>
          </cell>
          <cell r="H76">
            <v>971.25800000000004</v>
          </cell>
          <cell r="I76">
            <v>2.5</v>
          </cell>
        </row>
        <row r="77">
          <cell r="F77" t="str">
            <v>RAJ SUNAKHALA</v>
          </cell>
          <cell r="G77">
            <v>116</v>
          </cell>
          <cell r="H77">
            <v>2447.5920000000001</v>
          </cell>
          <cell r="I77">
            <v>2.4</v>
          </cell>
        </row>
        <row r="78">
          <cell r="F78" t="str">
            <v>RAIRANGPUR</v>
          </cell>
          <cell r="G78">
            <v>22</v>
          </cell>
          <cell r="H78">
            <v>606.71</v>
          </cell>
          <cell r="I78">
            <v>2.5</v>
          </cell>
        </row>
        <row r="79">
          <cell r="F79" t="str">
            <v>UDALA</v>
          </cell>
          <cell r="G79">
            <v>25</v>
          </cell>
          <cell r="H79">
            <v>409.51</v>
          </cell>
          <cell r="I79">
            <v>2.5</v>
          </cell>
        </row>
        <row r="80">
          <cell r="F80" t="str">
            <v>PADMAPUR (GUNUPUR)</v>
          </cell>
          <cell r="G80">
            <v>40</v>
          </cell>
          <cell r="H80">
            <v>964.64</v>
          </cell>
          <cell r="I80">
            <v>2.6</v>
          </cell>
        </row>
        <row r="81">
          <cell r="F81" t="str">
            <v>RAYAGADA</v>
          </cell>
          <cell r="G81">
            <v>12</v>
          </cell>
          <cell r="H81">
            <v>238.07</v>
          </cell>
          <cell r="I81">
            <v>2.9</v>
          </cell>
        </row>
        <row r="82">
          <cell r="F82" t="str">
            <v>MANGALPUR</v>
          </cell>
          <cell r="G82">
            <v>10</v>
          </cell>
          <cell r="H82">
            <v>75.524000000000001</v>
          </cell>
          <cell r="I82">
            <v>2.4</v>
          </cell>
        </row>
        <row r="83">
          <cell r="F83" t="str">
            <v>JEYPORE</v>
          </cell>
          <cell r="G83">
            <v>111</v>
          </cell>
          <cell r="H83">
            <v>2731</v>
          </cell>
          <cell r="I83">
            <v>2.9</v>
          </cell>
        </row>
        <row r="84">
          <cell r="F84" t="str">
            <v>BERHAMPUR</v>
          </cell>
          <cell r="G84">
            <v>125</v>
          </cell>
          <cell r="H84">
            <v>2061</v>
          </cell>
          <cell r="I84">
            <v>2.5</v>
          </cell>
        </row>
        <row r="85">
          <cell r="F85" t="str">
            <v>PARADEEP</v>
          </cell>
          <cell r="G85">
            <v>5</v>
          </cell>
          <cell r="H85">
            <v>27.664000000000001</v>
          </cell>
          <cell r="I85">
            <v>2.5</v>
          </cell>
        </row>
        <row r="86">
          <cell r="F86" t="str">
            <v>TITILAGARH</v>
          </cell>
          <cell r="G86">
            <v>19</v>
          </cell>
          <cell r="H86">
            <v>247</v>
          </cell>
          <cell r="I86">
            <v>2.9</v>
          </cell>
        </row>
        <row r="87">
          <cell r="F87" t="str">
            <v>BHUBANESWAR</v>
          </cell>
          <cell r="G87">
            <v>23</v>
          </cell>
          <cell r="H87">
            <v>528.28</v>
          </cell>
          <cell r="I87">
            <v>1.6</v>
          </cell>
        </row>
        <row r="88">
          <cell r="F88" t="str">
            <v>MERAMUNDALI</v>
          </cell>
          <cell r="G88">
            <v>106</v>
          </cell>
          <cell r="H88">
            <v>2362.212</v>
          </cell>
          <cell r="I88">
            <v>2.9</v>
          </cell>
        </row>
        <row r="89">
          <cell r="F89" t="str">
            <v>ANGUL</v>
          </cell>
          <cell r="G89">
            <v>43</v>
          </cell>
          <cell r="H89">
            <v>1326.55</v>
          </cell>
          <cell r="I89">
            <v>2.9</v>
          </cell>
        </row>
        <row r="90">
          <cell r="F90" t="str">
            <v>ANGUL</v>
          </cell>
          <cell r="G90">
            <v>125</v>
          </cell>
          <cell r="H90">
            <v>3831.25</v>
          </cell>
          <cell r="I90">
            <v>2.9</v>
          </cell>
        </row>
        <row r="91">
          <cell r="F91" t="str">
            <v>ANGUL</v>
          </cell>
          <cell r="G91">
            <v>130</v>
          </cell>
          <cell r="H91">
            <v>3559.1</v>
          </cell>
          <cell r="I91">
            <v>2.9</v>
          </cell>
        </row>
        <row r="92">
          <cell r="F92" t="str">
            <v>ANGUL</v>
          </cell>
          <cell r="G92">
            <v>100</v>
          </cell>
          <cell r="H92">
            <v>3085</v>
          </cell>
          <cell r="I92">
            <v>2.9</v>
          </cell>
        </row>
        <row r="93">
          <cell r="F93" t="str">
            <v>ANGUL</v>
          </cell>
          <cell r="G93">
            <v>47</v>
          </cell>
          <cell r="H93">
            <v>696.75</v>
          </cell>
          <cell r="I93">
            <v>2.9</v>
          </cell>
        </row>
        <row r="94">
          <cell r="F94" t="str">
            <v>ANGUL</v>
          </cell>
          <cell r="G94">
            <v>22</v>
          </cell>
          <cell r="H94">
            <v>324.95999999999998</v>
          </cell>
          <cell r="I94">
            <v>2.5</v>
          </cell>
        </row>
        <row r="95">
          <cell r="F95" t="str">
            <v xml:space="preserve">PARALAKHEMUNDI </v>
          </cell>
          <cell r="G95">
            <v>34</v>
          </cell>
          <cell r="H95">
            <v>606.91800000000001</v>
          </cell>
          <cell r="I95">
            <v>2.6</v>
          </cell>
        </row>
        <row r="96">
          <cell r="F96" t="str">
            <v>KAMAKHYANAGAR</v>
          </cell>
          <cell r="G96">
            <v>29</v>
          </cell>
          <cell r="H96">
            <v>556</v>
          </cell>
          <cell r="I96">
            <v>2.4</v>
          </cell>
        </row>
        <row r="97">
          <cell r="F97" t="str">
            <v>TANGI (CUTTACK)</v>
          </cell>
          <cell r="G97">
            <v>9</v>
          </cell>
          <cell r="H97">
            <v>99.352999999999994</v>
          </cell>
          <cell r="I97">
            <v>0.8</v>
          </cell>
        </row>
        <row r="98">
          <cell r="F98" t="str">
            <v>BALIA STORE</v>
          </cell>
          <cell r="G98">
            <v>26</v>
          </cell>
          <cell r="H98">
            <v>593.20000000000005</v>
          </cell>
          <cell r="I98">
            <v>1.6</v>
          </cell>
        </row>
        <row r="99">
          <cell r="F99" t="str">
            <v>TRINATH BAZAR</v>
          </cell>
          <cell r="G99">
            <v>5</v>
          </cell>
          <cell r="H99">
            <v>71.05</v>
          </cell>
          <cell r="I99">
            <v>1.6</v>
          </cell>
        </row>
        <row r="100">
          <cell r="F100" t="str">
            <v>CHANDAPUR</v>
          </cell>
          <cell r="G100">
            <v>7</v>
          </cell>
          <cell r="H100">
            <v>88.701999999999998</v>
          </cell>
          <cell r="I100">
            <v>2.4</v>
          </cell>
        </row>
        <row r="101">
          <cell r="F101" t="str">
            <v>RAJ SUNAKHALA</v>
          </cell>
          <cell r="G101">
            <v>49</v>
          </cell>
          <cell r="H101">
            <v>804.23599999999999</v>
          </cell>
          <cell r="I101">
            <v>2.4</v>
          </cell>
        </row>
        <row r="102">
          <cell r="F102" t="str">
            <v>BHUBANESWAR</v>
          </cell>
          <cell r="G102">
            <v>8</v>
          </cell>
          <cell r="H102">
            <v>167.14</v>
          </cell>
          <cell r="I102">
            <v>1.6</v>
          </cell>
        </row>
        <row r="103">
          <cell r="F103" t="str">
            <v>TIKIRI</v>
          </cell>
          <cell r="G103">
            <v>82</v>
          </cell>
          <cell r="H103">
            <v>1891.65</v>
          </cell>
          <cell r="I103">
            <v>2.9</v>
          </cell>
        </row>
        <row r="104">
          <cell r="F104" t="str">
            <v>CHANDOL</v>
          </cell>
          <cell r="G104">
            <v>122</v>
          </cell>
          <cell r="H104">
            <v>3160.6750000000002</v>
          </cell>
          <cell r="I104">
            <v>1.6</v>
          </cell>
        </row>
        <row r="105">
          <cell r="F105" t="str">
            <v>CUTTACK</v>
          </cell>
          <cell r="G105">
            <v>10</v>
          </cell>
          <cell r="H105">
            <v>119</v>
          </cell>
          <cell r="I105">
            <v>0.79999999999999993</v>
          </cell>
        </row>
        <row r="106">
          <cell r="F106" t="str">
            <v>JAJPUR</v>
          </cell>
          <cell r="G106">
            <v>352</v>
          </cell>
          <cell r="H106">
            <v>8693.09</v>
          </cell>
          <cell r="I106">
            <v>2.9</v>
          </cell>
        </row>
        <row r="107">
          <cell r="F107" t="str">
            <v>BALUGAON</v>
          </cell>
          <cell r="G107">
            <v>92</v>
          </cell>
          <cell r="H107">
            <v>1242.83</v>
          </cell>
          <cell r="I107">
            <v>2.5</v>
          </cell>
        </row>
        <row r="108">
          <cell r="F108" t="str">
            <v>JHARSUGUDA</v>
          </cell>
          <cell r="G108">
            <v>27</v>
          </cell>
          <cell r="H108">
            <v>806</v>
          </cell>
          <cell r="I108">
            <v>2.6</v>
          </cell>
        </row>
        <row r="109">
          <cell r="F109" t="str">
            <v>JHARSUGUDA</v>
          </cell>
          <cell r="G109">
            <v>25</v>
          </cell>
          <cell r="H109">
            <v>516.65</v>
          </cell>
          <cell r="I109">
            <v>2.6</v>
          </cell>
        </row>
        <row r="110">
          <cell r="F110" t="str">
            <v>BARBIL</v>
          </cell>
          <cell r="G110">
            <v>23</v>
          </cell>
          <cell r="H110">
            <v>360.4</v>
          </cell>
          <cell r="I110">
            <v>2.9</v>
          </cell>
        </row>
        <row r="111">
          <cell r="F111" t="str">
            <v>CUTTACK</v>
          </cell>
          <cell r="G111">
            <v>30</v>
          </cell>
          <cell r="H111">
            <v>419.03</v>
          </cell>
          <cell r="I111">
            <v>0.79999999999999993</v>
          </cell>
        </row>
        <row r="112">
          <cell r="F112" t="str">
            <v>TALCHER</v>
          </cell>
          <cell r="G112">
            <v>15</v>
          </cell>
          <cell r="H112">
            <v>211.24199999999999</v>
          </cell>
          <cell r="I112">
            <v>2.5</v>
          </cell>
        </row>
        <row r="113">
          <cell r="F113" t="str">
            <v>TIHIDI</v>
          </cell>
          <cell r="G113">
            <v>12</v>
          </cell>
          <cell r="H113">
            <v>161.58000000000001</v>
          </cell>
          <cell r="I113">
            <v>2.5</v>
          </cell>
        </row>
        <row r="114">
          <cell r="F114" t="str">
            <v>JARKA</v>
          </cell>
          <cell r="G114">
            <v>10</v>
          </cell>
          <cell r="H114">
            <v>232.18600000000001</v>
          </cell>
          <cell r="I114">
            <v>2.4</v>
          </cell>
        </row>
        <row r="115">
          <cell r="F115" t="str">
            <v>TARPUR</v>
          </cell>
          <cell r="G115">
            <v>33</v>
          </cell>
          <cell r="H115">
            <v>663.73500000000001</v>
          </cell>
          <cell r="I115">
            <v>1.6</v>
          </cell>
        </row>
        <row r="116">
          <cell r="F116" t="str">
            <v>RAYAGADA</v>
          </cell>
          <cell r="G116">
            <v>5</v>
          </cell>
          <cell r="H116">
            <v>107.38</v>
          </cell>
          <cell r="I116">
            <v>2.9</v>
          </cell>
        </row>
        <row r="117">
          <cell r="F117" t="str">
            <v>NABARANGPUR</v>
          </cell>
          <cell r="G117">
            <v>20</v>
          </cell>
          <cell r="H117">
            <v>531.23</v>
          </cell>
          <cell r="I117">
            <v>2.9</v>
          </cell>
        </row>
        <row r="118">
          <cell r="F118" t="str">
            <v>BHUBANESWAR</v>
          </cell>
          <cell r="G118">
            <v>28</v>
          </cell>
          <cell r="H118">
            <v>648.95000000000005</v>
          </cell>
          <cell r="I118">
            <v>1.6</v>
          </cell>
        </row>
        <row r="119">
          <cell r="F119" t="str">
            <v>BHUBANESWAR</v>
          </cell>
          <cell r="G119">
            <v>97</v>
          </cell>
          <cell r="H119">
            <v>2187.4299999999998</v>
          </cell>
          <cell r="I119">
            <v>1.6</v>
          </cell>
        </row>
        <row r="120">
          <cell r="F120" t="str">
            <v>JHARSUGUDA</v>
          </cell>
          <cell r="G120">
            <v>27</v>
          </cell>
          <cell r="H120">
            <v>806.38199999999995</v>
          </cell>
          <cell r="I120">
            <v>2.6</v>
          </cell>
        </row>
        <row r="121">
          <cell r="F121" t="str">
            <v>JAJPUR</v>
          </cell>
          <cell r="G121">
            <v>250</v>
          </cell>
          <cell r="H121">
            <v>5884</v>
          </cell>
          <cell r="I121">
            <v>2.9</v>
          </cell>
        </row>
        <row r="122">
          <cell r="F122" t="str">
            <v>JAJPUR</v>
          </cell>
          <cell r="G122">
            <v>64</v>
          </cell>
          <cell r="H122">
            <v>1662.5</v>
          </cell>
          <cell r="I122">
            <v>2.9</v>
          </cell>
        </row>
        <row r="123">
          <cell r="F123" t="str">
            <v>JAJPUR</v>
          </cell>
          <cell r="G123">
            <v>64</v>
          </cell>
          <cell r="H123">
            <v>1467</v>
          </cell>
          <cell r="I123">
            <v>2.9</v>
          </cell>
        </row>
        <row r="124">
          <cell r="F124" t="str">
            <v>JAJPUR</v>
          </cell>
          <cell r="G124">
            <v>318</v>
          </cell>
          <cell r="H124">
            <v>7154.06</v>
          </cell>
          <cell r="I124">
            <v>2.9</v>
          </cell>
        </row>
        <row r="125">
          <cell r="F125" t="str">
            <v>ANGUL</v>
          </cell>
          <cell r="G125">
            <v>308</v>
          </cell>
          <cell r="H125">
            <v>7277.54</v>
          </cell>
          <cell r="I125">
            <v>2.9</v>
          </cell>
        </row>
        <row r="126">
          <cell r="F126" t="str">
            <v>KHURDA</v>
          </cell>
          <cell r="G126">
            <v>25</v>
          </cell>
          <cell r="H126">
            <v>508.49</v>
          </cell>
          <cell r="I126">
            <v>2.4</v>
          </cell>
        </row>
        <row r="127">
          <cell r="F127" t="str">
            <v>ANGUL</v>
          </cell>
          <cell r="G127">
            <v>43</v>
          </cell>
          <cell r="H127">
            <v>1058.856</v>
          </cell>
          <cell r="I127">
            <v>2.5</v>
          </cell>
        </row>
        <row r="128">
          <cell r="F128" t="str">
            <v>ANGUL</v>
          </cell>
          <cell r="G128">
            <v>12</v>
          </cell>
          <cell r="H128">
            <v>121.078</v>
          </cell>
          <cell r="I128">
            <v>2.5</v>
          </cell>
        </row>
        <row r="129">
          <cell r="F129" t="str">
            <v>DAMANJODI</v>
          </cell>
          <cell r="G129">
            <v>9</v>
          </cell>
          <cell r="H129">
            <v>117.018</v>
          </cell>
          <cell r="I129">
            <v>2.9</v>
          </cell>
        </row>
        <row r="130">
          <cell r="F130" t="str">
            <v>ERSAMA</v>
          </cell>
          <cell r="G130">
            <v>4</v>
          </cell>
          <cell r="H130">
            <v>28.777999999999999</v>
          </cell>
          <cell r="I130">
            <v>2.5</v>
          </cell>
        </row>
        <row r="131">
          <cell r="F131" t="str">
            <v>BRAHMABARADA</v>
          </cell>
          <cell r="G131">
            <v>26</v>
          </cell>
          <cell r="H131">
            <v>102.1</v>
          </cell>
          <cell r="I131">
            <v>2.4</v>
          </cell>
        </row>
        <row r="132">
          <cell r="F132" t="str">
            <v>TANGI (CUTTACK)</v>
          </cell>
          <cell r="G132">
            <v>16</v>
          </cell>
          <cell r="H132">
            <v>307.62</v>
          </cell>
          <cell r="I132">
            <v>0.8</v>
          </cell>
        </row>
        <row r="133">
          <cell r="F133" t="str">
            <v>CUTTACK</v>
          </cell>
          <cell r="G133">
            <v>6</v>
          </cell>
          <cell r="H133">
            <v>171.9</v>
          </cell>
          <cell r="I133">
            <v>0.79999999999999993</v>
          </cell>
        </row>
        <row r="134">
          <cell r="F134" t="str">
            <v>ANGUL</v>
          </cell>
          <cell r="G134">
            <v>145</v>
          </cell>
          <cell r="H134">
            <v>3940.25</v>
          </cell>
          <cell r="I134">
            <v>2.9</v>
          </cell>
        </row>
        <row r="135">
          <cell r="F135" t="str">
            <v>BALASORE</v>
          </cell>
          <cell r="G135">
            <v>5</v>
          </cell>
          <cell r="H135">
            <v>91.287999999999997</v>
          </cell>
          <cell r="I135">
            <v>2.5</v>
          </cell>
        </row>
        <row r="136">
          <cell r="F136" t="str">
            <v>BALASORE</v>
          </cell>
          <cell r="G136">
            <v>44</v>
          </cell>
          <cell r="H136">
            <v>708</v>
          </cell>
          <cell r="I136">
            <v>2.5</v>
          </cell>
        </row>
        <row r="137">
          <cell r="F137" t="str">
            <v>KENDRAPARA</v>
          </cell>
          <cell r="G137">
            <v>35</v>
          </cell>
          <cell r="H137">
            <v>862.75</v>
          </cell>
          <cell r="I137">
            <v>2.4</v>
          </cell>
        </row>
        <row r="138">
          <cell r="F138" t="str">
            <v>BALIAPAL</v>
          </cell>
          <cell r="G138">
            <v>14</v>
          </cell>
          <cell r="H138">
            <v>292.04000000000002</v>
          </cell>
          <cell r="I138">
            <v>2.5</v>
          </cell>
        </row>
        <row r="139">
          <cell r="F139" t="str">
            <v>MANGALPUR</v>
          </cell>
          <cell r="G139">
            <v>6</v>
          </cell>
          <cell r="H139">
            <v>108.69199999999999</v>
          </cell>
          <cell r="I139">
            <v>2.4</v>
          </cell>
        </row>
        <row r="140">
          <cell r="F140" t="str">
            <v>SANARA (JAGATSINGHPUR)</v>
          </cell>
          <cell r="G140">
            <v>117</v>
          </cell>
          <cell r="H140">
            <v>2393.61</v>
          </cell>
          <cell r="I140">
            <v>2.4</v>
          </cell>
        </row>
        <row r="141">
          <cell r="F141" t="str">
            <v>TRINATH BAZAR</v>
          </cell>
          <cell r="G141">
            <v>13</v>
          </cell>
          <cell r="H141">
            <v>257.13</v>
          </cell>
          <cell r="I141">
            <v>1.6</v>
          </cell>
        </row>
        <row r="142">
          <cell r="F142" t="str">
            <v>BERHAMPUR</v>
          </cell>
          <cell r="G142">
            <v>3</v>
          </cell>
          <cell r="H142">
            <v>40.65</v>
          </cell>
          <cell r="I142">
            <v>2.5</v>
          </cell>
        </row>
        <row r="143">
          <cell r="F143" t="str">
            <v>BERHAMPUR</v>
          </cell>
          <cell r="G143">
            <v>1</v>
          </cell>
          <cell r="H143">
            <v>22.2</v>
          </cell>
          <cell r="I143">
            <v>2.5</v>
          </cell>
        </row>
        <row r="144">
          <cell r="F144" t="str">
            <v>BERHAMPUR</v>
          </cell>
          <cell r="G144">
            <v>6</v>
          </cell>
          <cell r="H144">
            <v>84.51</v>
          </cell>
          <cell r="I144">
            <v>2.5</v>
          </cell>
        </row>
        <row r="145">
          <cell r="F145" t="str">
            <v>SAMBALPUR</v>
          </cell>
          <cell r="G145">
            <v>6</v>
          </cell>
          <cell r="H145">
            <v>48.904000000000003</v>
          </cell>
          <cell r="I145">
            <v>2.6</v>
          </cell>
        </row>
        <row r="146">
          <cell r="F146" t="str">
            <v>SANARA (JAGATSINGHPUR)</v>
          </cell>
          <cell r="G146">
            <v>32</v>
          </cell>
          <cell r="H146">
            <v>981.1</v>
          </cell>
          <cell r="I146">
            <v>2.4</v>
          </cell>
        </row>
        <row r="147">
          <cell r="F147" t="str">
            <v>RAYAGADA</v>
          </cell>
          <cell r="G147">
            <v>25</v>
          </cell>
          <cell r="H147">
            <v>491.65</v>
          </cell>
          <cell r="I147">
            <v>2.9</v>
          </cell>
        </row>
        <row r="148">
          <cell r="F148" t="str">
            <v>BALIAPAL</v>
          </cell>
          <cell r="G148">
            <v>14</v>
          </cell>
          <cell r="H148">
            <v>83.921999999999997</v>
          </cell>
          <cell r="I148">
            <v>2.5</v>
          </cell>
        </row>
        <row r="149">
          <cell r="F149" t="str">
            <v>BHUBANESWAR</v>
          </cell>
          <cell r="G149">
            <v>56</v>
          </cell>
          <cell r="H149">
            <v>1012.962</v>
          </cell>
          <cell r="I149">
            <v>1.6</v>
          </cell>
        </row>
        <row r="150">
          <cell r="F150" t="str">
            <v>JHARSUGUDA</v>
          </cell>
          <cell r="G150">
            <v>132</v>
          </cell>
          <cell r="H150">
            <v>3343.2</v>
          </cell>
          <cell r="I150">
            <v>2.9</v>
          </cell>
        </row>
        <row r="151">
          <cell r="F151" t="str">
            <v>MERAMUNDALI</v>
          </cell>
          <cell r="G151">
            <v>27</v>
          </cell>
          <cell r="H151">
            <v>55.21</v>
          </cell>
          <cell r="I151">
            <v>2.9</v>
          </cell>
        </row>
        <row r="152">
          <cell r="F152" t="str">
            <v>CHHATRAPUR</v>
          </cell>
          <cell r="G152">
            <v>109</v>
          </cell>
          <cell r="H152">
            <v>2310.8760000000002</v>
          </cell>
          <cell r="I152">
            <v>2.5</v>
          </cell>
        </row>
        <row r="153">
          <cell r="F153" t="str">
            <v>BHATIMUNDA</v>
          </cell>
          <cell r="G153">
            <v>125</v>
          </cell>
          <cell r="H153">
            <v>2061</v>
          </cell>
          <cell r="I153">
            <v>0.79999999999999993</v>
          </cell>
        </row>
        <row r="154">
          <cell r="F154" t="str">
            <v>CHANDOL</v>
          </cell>
          <cell r="G154">
            <v>6</v>
          </cell>
          <cell r="H154">
            <v>161.1</v>
          </cell>
          <cell r="I154">
            <v>1.6</v>
          </cell>
        </row>
        <row r="155">
          <cell r="F155" t="str">
            <v>MANGALPUR</v>
          </cell>
          <cell r="G155">
            <v>4</v>
          </cell>
          <cell r="H155">
            <v>49.706000000000003</v>
          </cell>
          <cell r="I155">
            <v>2.4</v>
          </cell>
        </row>
        <row r="156">
          <cell r="F156" t="str">
            <v>SANARA (JAGATSINGHPUR)</v>
          </cell>
          <cell r="G156">
            <v>3</v>
          </cell>
          <cell r="H156">
            <v>80.55</v>
          </cell>
          <cell r="I156">
            <v>2.4</v>
          </cell>
        </row>
        <row r="157">
          <cell r="F157" t="str">
            <v>TANGI (CUTTACK)</v>
          </cell>
          <cell r="G157">
            <v>2</v>
          </cell>
          <cell r="H157">
            <v>59.39</v>
          </cell>
          <cell r="I157">
            <v>0.8</v>
          </cell>
        </row>
        <row r="158">
          <cell r="F158" t="str">
            <v>TARPUR</v>
          </cell>
          <cell r="G158">
            <v>7</v>
          </cell>
          <cell r="H158">
            <v>97.7</v>
          </cell>
          <cell r="I158">
            <v>1.6</v>
          </cell>
        </row>
        <row r="159">
          <cell r="F159" t="str">
            <v>TALCHER</v>
          </cell>
          <cell r="G159">
            <v>23</v>
          </cell>
          <cell r="H159">
            <v>472.14400000000001</v>
          </cell>
          <cell r="I159">
            <v>2.5</v>
          </cell>
        </row>
        <row r="160">
          <cell r="F160" t="str">
            <v>BANAMALIPUR</v>
          </cell>
          <cell r="G160">
            <v>46</v>
          </cell>
          <cell r="H160">
            <v>1023.9</v>
          </cell>
          <cell r="I160">
            <v>2.4</v>
          </cell>
        </row>
        <row r="161">
          <cell r="F161" t="str">
            <v>JALESWAR</v>
          </cell>
          <cell r="G161">
            <v>10</v>
          </cell>
          <cell r="H161">
            <v>164.88</v>
          </cell>
          <cell r="I161">
            <v>2.5</v>
          </cell>
        </row>
        <row r="162">
          <cell r="F162" t="str">
            <v>TIHIDI</v>
          </cell>
          <cell r="G162">
            <v>12</v>
          </cell>
          <cell r="H162">
            <v>276.52</v>
          </cell>
          <cell r="I162">
            <v>2.5</v>
          </cell>
        </row>
        <row r="163">
          <cell r="F163" t="str">
            <v>PADMAPUR (GUNUPUR)</v>
          </cell>
          <cell r="G163">
            <v>51</v>
          </cell>
          <cell r="H163">
            <v>1152.82</v>
          </cell>
          <cell r="I163">
            <v>2.6</v>
          </cell>
        </row>
        <row r="164">
          <cell r="F164" t="str">
            <v>JAJPUR</v>
          </cell>
          <cell r="G164">
            <v>225</v>
          </cell>
          <cell r="H164">
            <v>6730</v>
          </cell>
          <cell r="I164">
            <v>2.9</v>
          </cell>
        </row>
        <row r="165">
          <cell r="F165" t="str">
            <v>BALIAPAL</v>
          </cell>
          <cell r="G165">
            <v>10</v>
          </cell>
          <cell r="H165">
            <v>63.55</v>
          </cell>
          <cell r="I165">
            <v>2.5</v>
          </cell>
        </row>
        <row r="166">
          <cell r="F166" t="str">
            <v>BARIPADA</v>
          </cell>
          <cell r="G166">
            <v>43</v>
          </cell>
          <cell r="H166">
            <v>461.298</v>
          </cell>
          <cell r="I166">
            <v>2.5</v>
          </cell>
        </row>
        <row r="167">
          <cell r="F167" t="str">
            <v>TALCHER</v>
          </cell>
          <cell r="G167">
            <v>10</v>
          </cell>
          <cell r="H167">
            <v>520.29</v>
          </cell>
          <cell r="I167">
            <v>2.5</v>
          </cell>
        </row>
        <row r="168">
          <cell r="F168" t="str">
            <v>ANGUL</v>
          </cell>
          <cell r="G168">
            <v>20</v>
          </cell>
          <cell r="H168">
            <v>504.24</v>
          </cell>
          <cell r="I168">
            <v>2.5</v>
          </cell>
        </row>
        <row r="169">
          <cell r="F169" t="str">
            <v>CHANDOL</v>
          </cell>
          <cell r="G169">
            <v>46</v>
          </cell>
          <cell r="H169">
            <v>693.46900000000005</v>
          </cell>
          <cell r="I169">
            <v>1.6</v>
          </cell>
        </row>
        <row r="170">
          <cell r="F170" t="str">
            <v>BHUBANESWAR</v>
          </cell>
          <cell r="G170">
            <v>5</v>
          </cell>
          <cell r="H170">
            <v>47.18</v>
          </cell>
          <cell r="I170">
            <v>1.6</v>
          </cell>
        </row>
        <row r="171">
          <cell r="F171" t="str">
            <v>MANGALPUR</v>
          </cell>
          <cell r="G171">
            <v>9</v>
          </cell>
          <cell r="H171">
            <v>21.4</v>
          </cell>
          <cell r="I171">
            <v>2.4</v>
          </cell>
        </row>
        <row r="172">
          <cell r="F172" t="str">
            <v>JAJPUR</v>
          </cell>
          <cell r="G172">
            <v>112</v>
          </cell>
          <cell r="H172">
            <v>2763</v>
          </cell>
          <cell r="I172">
            <v>2.9</v>
          </cell>
        </row>
        <row r="173">
          <cell r="F173" t="str">
            <v>ANGUL</v>
          </cell>
          <cell r="G173">
            <v>425</v>
          </cell>
          <cell r="H173">
            <v>8821.982</v>
          </cell>
          <cell r="I173">
            <v>2.9</v>
          </cell>
        </row>
        <row r="174">
          <cell r="F174" t="str">
            <v>JARKA</v>
          </cell>
          <cell r="G174">
            <v>26</v>
          </cell>
          <cell r="H174">
            <v>596.9</v>
          </cell>
          <cell r="I174">
            <v>2.4</v>
          </cell>
        </row>
        <row r="175">
          <cell r="F175" t="str">
            <v>SANARA (JAGATSINGHPUR)</v>
          </cell>
          <cell r="G175">
            <v>3</v>
          </cell>
          <cell r="H175">
            <v>61.8</v>
          </cell>
          <cell r="I175">
            <v>2.4</v>
          </cell>
        </row>
        <row r="176">
          <cell r="F176" t="str">
            <v>BALIAPAL</v>
          </cell>
          <cell r="G176">
            <v>3</v>
          </cell>
          <cell r="H176">
            <v>92.95</v>
          </cell>
          <cell r="I176">
            <v>2.5</v>
          </cell>
        </row>
        <row r="177">
          <cell r="F177" t="str">
            <v>ANGUL</v>
          </cell>
          <cell r="G177">
            <v>65</v>
          </cell>
          <cell r="H177">
            <v>1488.6220000000001</v>
          </cell>
          <cell r="I177">
            <v>2.5</v>
          </cell>
        </row>
        <row r="178">
          <cell r="F178" t="str">
            <v>KHALIKOT</v>
          </cell>
          <cell r="G178">
            <v>12</v>
          </cell>
          <cell r="H178">
            <v>183.39</v>
          </cell>
          <cell r="I178">
            <v>2.5</v>
          </cell>
        </row>
        <row r="179">
          <cell r="F179" t="str">
            <v>NACHUNI</v>
          </cell>
          <cell r="G179">
            <v>47</v>
          </cell>
          <cell r="H179">
            <v>1152.4000000000001</v>
          </cell>
          <cell r="I179">
            <v>2.5</v>
          </cell>
        </row>
        <row r="180">
          <cell r="F180" t="str">
            <v>BERHAMPUR</v>
          </cell>
          <cell r="G180">
            <v>9</v>
          </cell>
          <cell r="H180">
            <v>241.63499999999999</v>
          </cell>
          <cell r="I180">
            <v>2.5</v>
          </cell>
        </row>
        <row r="181">
          <cell r="F181" t="str">
            <v>BERHAMPUR</v>
          </cell>
          <cell r="G181">
            <v>18</v>
          </cell>
          <cell r="H181">
            <v>338.51</v>
          </cell>
          <cell r="I181">
            <v>2.5</v>
          </cell>
        </row>
        <row r="182">
          <cell r="F182" t="str">
            <v>BERHAMPUR</v>
          </cell>
          <cell r="G182">
            <v>33</v>
          </cell>
          <cell r="H182">
            <v>925.63</v>
          </cell>
          <cell r="I182">
            <v>2.5</v>
          </cell>
        </row>
        <row r="183">
          <cell r="F183" t="str">
            <v>BERHAMPUR</v>
          </cell>
          <cell r="G183">
            <v>3</v>
          </cell>
          <cell r="H183">
            <v>86.135999999999996</v>
          </cell>
          <cell r="I183">
            <v>2.5</v>
          </cell>
        </row>
        <row r="184">
          <cell r="F184" t="str">
            <v>ANGUL</v>
          </cell>
          <cell r="G184">
            <v>40</v>
          </cell>
          <cell r="H184">
            <v>912.48</v>
          </cell>
          <cell r="I184">
            <v>2.5</v>
          </cell>
        </row>
        <row r="185">
          <cell r="F185" t="str">
            <v>JAJPUR</v>
          </cell>
          <cell r="G185">
            <v>679</v>
          </cell>
          <cell r="H185">
            <v>16992.240000000002</v>
          </cell>
          <cell r="I185">
            <v>2.9</v>
          </cell>
        </row>
        <row r="186">
          <cell r="F186" t="str">
            <v>ITAMATI</v>
          </cell>
          <cell r="G186">
            <v>197</v>
          </cell>
          <cell r="H186">
            <v>5368.05</v>
          </cell>
          <cell r="I186">
            <v>2.4</v>
          </cell>
        </row>
        <row r="187">
          <cell r="F187" t="str">
            <v>ANGUL</v>
          </cell>
          <cell r="G187">
            <v>161</v>
          </cell>
          <cell r="H187">
            <v>3416.2950000000001</v>
          </cell>
          <cell r="I187">
            <v>2.9</v>
          </cell>
        </row>
        <row r="188">
          <cell r="F188" t="str">
            <v>ANGUL</v>
          </cell>
          <cell r="G188">
            <v>1010</v>
          </cell>
          <cell r="H188">
            <v>23567.56</v>
          </cell>
          <cell r="I188">
            <v>2.9</v>
          </cell>
        </row>
        <row r="189">
          <cell r="F189" t="str">
            <v>BHUBANESWAR</v>
          </cell>
          <cell r="G189">
            <v>12</v>
          </cell>
          <cell r="H189">
            <v>183</v>
          </cell>
          <cell r="I189">
            <v>1.6</v>
          </cell>
        </row>
        <row r="190">
          <cell r="F190" t="str">
            <v>MANGALPUR</v>
          </cell>
          <cell r="G190">
            <v>20</v>
          </cell>
          <cell r="H190">
            <v>415.4</v>
          </cell>
          <cell r="I190">
            <v>2.4</v>
          </cell>
        </row>
        <row r="191">
          <cell r="F191" t="str">
            <v>TALCHER</v>
          </cell>
          <cell r="G191">
            <v>9</v>
          </cell>
          <cell r="H191">
            <v>133.51</v>
          </cell>
          <cell r="I191">
            <v>2.5</v>
          </cell>
        </row>
        <row r="192">
          <cell r="F192" t="str">
            <v>ANGUL</v>
          </cell>
          <cell r="G192">
            <v>16</v>
          </cell>
          <cell r="H192">
            <v>405.01799999999997</v>
          </cell>
          <cell r="I192">
            <v>2.5</v>
          </cell>
        </row>
        <row r="193">
          <cell r="F193" t="str">
            <v>JHARSUGUDA</v>
          </cell>
          <cell r="G193">
            <v>41</v>
          </cell>
          <cell r="H193">
            <v>847.30600000000004</v>
          </cell>
          <cell r="I193">
            <v>2.6</v>
          </cell>
        </row>
        <row r="194">
          <cell r="F194" t="str">
            <v>BHATIMUNDA</v>
          </cell>
          <cell r="G194">
            <v>30</v>
          </cell>
          <cell r="H194">
            <v>624</v>
          </cell>
          <cell r="I194">
            <v>0.79999999999999993</v>
          </cell>
        </row>
        <row r="195">
          <cell r="F195" t="str">
            <v>ITAMATI</v>
          </cell>
          <cell r="G195">
            <v>2</v>
          </cell>
          <cell r="H195">
            <v>12.725</v>
          </cell>
          <cell r="I195">
            <v>2.4</v>
          </cell>
        </row>
        <row r="196">
          <cell r="F196" t="str">
            <v>JAJPUR</v>
          </cell>
          <cell r="G196">
            <v>200</v>
          </cell>
          <cell r="H196">
            <v>4372.8</v>
          </cell>
          <cell r="I196">
            <v>2.9</v>
          </cell>
        </row>
        <row r="197">
          <cell r="F197" t="str">
            <v>JALESWAR</v>
          </cell>
          <cell r="G197">
            <v>79</v>
          </cell>
          <cell r="H197">
            <v>2100.19</v>
          </cell>
          <cell r="I197">
            <v>2.5</v>
          </cell>
        </row>
        <row r="198">
          <cell r="F198" t="str">
            <v>BHADRAK</v>
          </cell>
          <cell r="G198">
            <v>35</v>
          </cell>
          <cell r="H198">
            <v>1401.45</v>
          </cell>
          <cell r="I198">
            <v>2.5</v>
          </cell>
        </row>
        <row r="199">
          <cell r="F199" t="str">
            <v xml:space="preserve">PARALAKHEMUNDI </v>
          </cell>
          <cell r="G199">
            <v>45</v>
          </cell>
          <cell r="H199">
            <v>509.35199999999998</v>
          </cell>
          <cell r="I199">
            <v>2.6</v>
          </cell>
        </row>
        <row r="200">
          <cell r="F200" t="str">
            <v>MOUDA MAHANGA</v>
          </cell>
          <cell r="G200">
            <v>16</v>
          </cell>
          <cell r="H200">
            <v>273.66399999999999</v>
          </cell>
          <cell r="I200">
            <v>1.6</v>
          </cell>
        </row>
        <row r="201">
          <cell r="F201" t="str">
            <v>MANGALPUR</v>
          </cell>
          <cell r="G201">
            <v>10</v>
          </cell>
          <cell r="H201">
            <v>132.19999999999999</v>
          </cell>
          <cell r="I201">
            <v>2.4</v>
          </cell>
        </row>
        <row r="202">
          <cell r="F202" t="str">
            <v>RAJ SUNAKHALA</v>
          </cell>
          <cell r="G202">
            <v>13</v>
          </cell>
          <cell r="H202">
            <v>271.58</v>
          </cell>
          <cell r="I202">
            <v>2.4</v>
          </cell>
        </row>
        <row r="203">
          <cell r="F203" t="str">
            <v>ANGUL</v>
          </cell>
          <cell r="G203">
            <v>2</v>
          </cell>
          <cell r="H203">
            <v>200</v>
          </cell>
          <cell r="I203">
            <v>2.5</v>
          </cell>
        </row>
        <row r="204">
          <cell r="F204" t="str">
            <v>BALIGUDA</v>
          </cell>
          <cell r="G204">
            <v>70</v>
          </cell>
          <cell r="H204">
            <v>1727.35</v>
          </cell>
          <cell r="I204">
            <v>2.5</v>
          </cell>
        </row>
        <row r="205">
          <cell r="F205" t="str">
            <v>PAPADAHANDI</v>
          </cell>
          <cell r="G205">
            <v>18</v>
          </cell>
          <cell r="H205">
            <v>165.096</v>
          </cell>
          <cell r="I205">
            <v>2.9</v>
          </cell>
        </row>
        <row r="206">
          <cell r="F206" t="str">
            <v>RAJ SUNAKHALA</v>
          </cell>
          <cell r="G206">
            <v>20</v>
          </cell>
          <cell r="H206">
            <v>240.34800000000001</v>
          </cell>
          <cell r="I206">
            <v>2.4</v>
          </cell>
        </row>
        <row r="207">
          <cell r="F207" t="str">
            <v>LAPANGA</v>
          </cell>
          <cell r="G207">
            <v>11</v>
          </cell>
          <cell r="H207">
            <v>227.52600000000001</v>
          </cell>
          <cell r="I207">
            <v>2.9</v>
          </cell>
        </row>
        <row r="208">
          <cell r="F208" t="str">
            <v>BINKA</v>
          </cell>
          <cell r="G208">
            <v>21</v>
          </cell>
          <cell r="H208">
            <v>409.77</v>
          </cell>
          <cell r="I208">
            <v>2.6</v>
          </cell>
        </row>
        <row r="209">
          <cell r="F209" t="str">
            <v>RAYAGADA</v>
          </cell>
          <cell r="G209">
            <v>79</v>
          </cell>
          <cell r="H209">
            <v>1737.65</v>
          </cell>
          <cell r="I209">
            <v>2.9</v>
          </cell>
        </row>
        <row r="210">
          <cell r="F210" t="str">
            <v>BALIAPAL</v>
          </cell>
          <cell r="G210">
            <v>50</v>
          </cell>
          <cell r="H210">
            <v>1043</v>
          </cell>
          <cell r="I210">
            <v>2.5</v>
          </cell>
        </row>
        <row r="211">
          <cell r="F211" t="str">
            <v>CUTTACK</v>
          </cell>
          <cell r="G211">
            <v>10</v>
          </cell>
          <cell r="H211">
            <v>115</v>
          </cell>
          <cell r="I211">
            <v>0.79999999999999993</v>
          </cell>
        </row>
        <row r="212">
          <cell r="F212" t="str">
            <v>CUTTACK</v>
          </cell>
          <cell r="G212">
            <v>10</v>
          </cell>
          <cell r="H212">
            <v>115</v>
          </cell>
          <cell r="I212">
            <v>0.79999999999999993</v>
          </cell>
        </row>
        <row r="213">
          <cell r="F213" t="str">
            <v>CUTTACK</v>
          </cell>
          <cell r="G213">
            <v>10</v>
          </cell>
          <cell r="H213">
            <v>115</v>
          </cell>
          <cell r="I213">
            <v>0.79999999999999993</v>
          </cell>
        </row>
        <row r="214">
          <cell r="F214" t="str">
            <v>CUTTACK</v>
          </cell>
          <cell r="G214">
            <v>20</v>
          </cell>
          <cell r="H214">
            <v>313.49</v>
          </cell>
          <cell r="I214">
            <v>0.79999999999999993</v>
          </cell>
        </row>
        <row r="215">
          <cell r="F215" t="str">
            <v>BERHAMPUR</v>
          </cell>
          <cell r="G215">
            <v>84</v>
          </cell>
          <cell r="H215">
            <v>2216.31</v>
          </cell>
          <cell r="I215">
            <v>2.5</v>
          </cell>
        </row>
        <row r="216">
          <cell r="F216" t="str">
            <v>RAYAGADA</v>
          </cell>
          <cell r="G216">
            <v>25</v>
          </cell>
          <cell r="H216">
            <v>491.65</v>
          </cell>
          <cell r="I216">
            <v>2.9</v>
          </cell>
        </row>
        <row r="217">
          <cell r="F217" t="str">
            <v>BALIGUDA</v>
          </cell>
          <cell r="G217">
            <v>22</v>
          </cell>
          <cell r="H217">
            <v>257</v>
          </cell>
          <cell r="I217">
            <v>2.5</v>
          </cell>
        </row>
        <row r="218">
          <cell r="F218" t="str">
            <v>BALASORE</v>
          </cell>
          <cell r="G218">
            <v>10</v>
          </cell>
          <cell r="H218">
            <v>115</v>
          </cell>
          <cell r="I218">
            <v>2.5</v>
          </cell>
        </row>
        <row r="219">
          <cell r="F219" t="str">
            <v>BHUBANESWAR</v>
          </cell>
          <cell r="G219">
            <v>12</v>
          </cell>
          <cell r="H219">
            <v>332.42</v>
          </cell>
          <cell r="I219">
            <v>1.6</v>
          </cell>
        </row>
        <row r="220">
          <cell r="F220" t="str">
            <v>CUTTACK</v>
          </cell>
          <cell r="G220">
            <v>15</v>
          </cell>
          <cell r="H220">
            <v>289.95</v>
          </cell>
          <cell r="I220">
            <v>0.79999999999999993</v>
          </cell>
        </row>
        <row r="221">
          <cell r="F221" t="str">
            <v>RAJ SUNAKHALA</v>
          </cell>
          <cell r="G221">
            <v>3</v>
          </cell>
          <cell r="H221">
            <v>64.680000000000007</v>
          </cell>
          <cell r="I221">
            <v>2.4</v>
          </cell>
        </row>
        <row r="222">
          <cell r="F222" t="str">
            <v>CUTTACK</v>
          </cell>
          <cell r="G222">
            <v>19</v>
          </cell>
          <cell r="H222">
            <v>309.14999999999998</v>
          </cell>
          <cell r="I222">
            <v>0.79999999999999993</v>
          </cell>
        </row>
        <row r="223">
          <cell r="F223" t="str">
            <v>BANAMALIPUR</v>
          </cell>
          <cell r="G223">
            <v>2</v>
          </cell>
          <cell r="H223">
            <v>45.872</v>
          </cell>
          <cell r="I223">
            <v>2.4</v>
          </cell>
        </row>
        <row r="224">
          <cell r="F224" t="str">
            <v>RAYAGADA</v>
          </cell>
          <cell r="G224">
            <v>5</v>
          </cell>
          <cell r="H224">
            <v>92.12</v>
          </cell>
          <cell r="I224">
            <v>2.9</v>
          </cell>
        </row>
        <row r="225">
          <cell r="F225" t="str">
            <v>KARANJIA</v>
          </cell>
          <cell r="G225">
            <v>55</v>
          </cell>
          <cell r="H225">
            <v>522.72</v>
          </cell>
          <cell r="I225">
            <v>2.5</v>
          </cell>
        </row>
        <row r="226">
          <cell r="F226" t="str">
            <v>TANGI (CUTTACK)</v>
          </cell>
          <cell r="G226">
            <v>19</v>
          </cell>
          <cell r="H226">
            <v>353.46</v>
          </cell>
          <cell r="I226">
            <v>0.8</v>
          </cell>
        </row>
        <row r="227">
          <cell r="F227" t="str">
            <v>ANGUL</v>
          </cell>
          <cell r="G227">
            <v>165</v>
          </cell>
          <cell r="H227">
            <v>3506.25</v>
          </cell>
          <cell r="I227">
            <v>2.9</v>
          </cell>
        </row>
        <row r="228">
          <cell r="F228" t="str">
            <v>PARADEEP</v>
          </cell>
          <cell r="G228">
            <v>10</v>
          </cell>
          <cell r="H228">
            <v>155.9</v>
          </cell>
          <cell r="I228">
            <v>2.9</v>
          </cell>
        </row>
        <row r="229">
          <cell r="F229" t="str">
            <v>ANGUL</v>
          </cell>
          <cell r="G229">
            <v>30</v>
          </cell>
          <cell r="H229">
            <v>637.5</v>
          </cell>
          <cell r="I229">
            <v>2.9</v>
          </cell>
        </row>
        <row r="230">
          <cell r="F230" t="str">
            <v>DAMANJODI</v>
          </cell>
          <cell r="G230">
            <v>53</v>
          </cell>
          <cell r="H230">
            <v>1159.288</v>
          </cell>
          <cell r="I230">
            <v>2.9</v>
          </cell>
        </row>
        <row r="231">
          <cell r="F231" t="str">
            <v>ATHAGARH</v>
          </cell>
          <cell r="G231">
            <v>29</v>
          </cell>
          <cell r="H231">
            <v>647.92999999999995</v>
          </cell>
          <cell r="I231">
            <v>1.6</v>
          </cell>
        </row>
        <row r="232">
          <cell r="F232" t="str">
            <v>TALCHER</v>
          </cell>
          <cell r="G232">
            <v>9</v>
          </cell>
          <cell r="H232">
            <v>121.598</v>
          </cell>
          <cell r="I232">
            <v>2.5</v>
          </cell>
        </row>
        <row r="233">
          <cell r="F233" t="str">
            <v>JHARSUGUDA</v>
          </cell>
          <cell r="G233">
            <v>8</v>
          </cell>
          <cell r="H233">
            <v>165.328</v>
          </cell>
          <cell r="I233">
            <v>2.6</v>
          </cell>
        </row>
        <row r="234">
          <cell r="F234" t="str">
            <v>ANGUL</v>
          </cell>
          <cell r="G234">
            <v>109</v>
          </cell>
          <cell r="H234">
            <v>2361.192</v>
          </cell>
          <cell r="I234">
            <v>2.9</v>
          </cell>
        </row>
        <row r="235">
          <cell r="F235" t="str">
            <v>ITAMATI</v>
          </cell>
          <cell r="G235">
            <v>8</v>
          </cell>
          <cell r="H235">
            <v>49.674999999999997</v>
          </cell>
          <cell r="I235">
            <v>2.4</v>
          </cell>
        </row>
        <row r="236">
          <cell r="F236" t="str">
            <v>DAMANJODI</v>
          </cell>
          <cell r="G236">
            <v>11</v>
          </cell>
          <cell r="H236">
            <v>136.61199999999999</v>
          </cell>
          <cell r="I236">
            <v>2.9</v>
          </cell>
        </row>
        <row r="237">
          <cell r="F237" t="str">
            <v>SAMBALPUR</v>
          </cell>
          <cell r="G237">
            <v>7</v>
          </cell>
          <cell r="H237">
            <v>220.15</v>
          </cell>
          <cell r="I237">
            <v>2.6</v>
          </cell>
        </row>
        <row r="238">
          <cell r="F238" t="str">
            <v>KENDRAPARA</v>
          </cell>
          <cell r="G238">
            <v>2</v>
          </cell>
          <cell r="H238">
            <v>13.8</v>
          </cell>
          <cell r="I238">
            <v>2.4</v>
          </cell>
        </row>
        <row r="239">
          <cell r="F239" t="str">
            <v>MOUDA MAHANGA</v>
          </cell>
          <cell r="G239">
            <v>23</v>
          </cell>
          <cell r="H239">
            <v>264.11099999999999</v>
          </cell>
          <cell r="I239">
            <v>1.6</v>
          </cell>
        </row>
        <row r="240">
          <cell r="F240" t="str">
            <v>ANGUL</v>
          </cell>
          <cell r="G240">
            <v>48</v>
          </cell>
          <cell r="H240">
            <v>818.81</v>
          </cell>
          <cell r="I240">
            <v>2.9</v>
          </cell>
        </row>
        <row r="241">
          <cell r="F241" t="str">
            <v>ANGUL</v>
          </cell>
          <cell r="G241">
            <v>55</v>
          </cell>
          <cell r="H241">
            <v>1176.1500000000001</v>
          </cell>
          <cell r="I241">
            <v>2.9</v>
          </cell>
        </row>
        <row r="242">
          <cell r="F242" t="str">
            <v>BHAWANIPATNA</v>
          </cell>
          <cell r="G242">
            <v>27</v>
          </cell>
          <cell r="H242">
            <v>406.22800000000001</v>
          </cell>
          <cell r="I242">
            <v>2.6</v>
          </cell>
        </row>
        <row r="243">
          <cell r="F243" t="str">
            <v>BALASORE</v>
          </cell>
          <cell r="G243">
            <v>8</v>
          </cell>
          <cell r="H243">
            <v>117.51</v>
          </cell>
          <cell r="I243">
            <v>2.5</v>
          </cell>
        </row>
        <row r="244">
          <cell r="F244" t="str">
            <v>BALIAPAL</v>
          </cell>
          <cell r="G244">
            <v>8</v>
          </cell>
          <cell r="H244">
            <v>98.78</v>
          </cell>
          <cell r="I244">
            <v>2.5</v>
          </cell>
        </row>
        <row r="245">
          <cell r="F245" t="str">
            <v>TIHIDI</v>
          </cell>
          <cell r="G245">
            <v>7</v>
          </cell>
          <cell r="H245">
            <v>92.79</v>
          </cell>
          <cell r="I245">
            <v>2.5</v>
          </cell>
        </row>
        <row r="246">
          <cell r="F246" t="str">
            <v>ANGUL</v>
          </cell>
          <cell r="G246">
            <v>8</v>
          </cell>
          <cell r="H246">
            <v>156.952</v>
          </cell>
          <cell r="I246">
            <v>2.9</v>
          </cell>
        </row>
        <row r="247">
          <cell r="F247" t="str">
            <v>BHUBANESWAR</v>
          </cell>
          <cell r="G247">
            <v>20</v>
          </cell>
          <cell r="H247">
            <v>410.94</v>
          </cell>
          <cell r="I247">
            <v>1.6</v>
          </cell>
        </row>
        <row r="248">
          <cell r="F248" t="str">
            <v>KUCHINDA</v>
          </cell>
          <cell r="G248">
            <v>22</v>
          </cell>
          <cell r="H248">
            <v>556.45000000000005</v>
          </cell>
          <cell r="I248">
            <v>2.6</v>
          </cell>
        </row>
        <row r="249">
          <cell r="F249" t="str">
            <v>JAGATPUR</v>
          </cell>
          <cell r="G249">
            <v>8</v>
          </cell>
          <cell r="H249">
            <v>108.23</v>
          </cell>
          <cell r="I249">
            <v>0.79999999999999993</v>
          </cell>
        </row>
        <row r="250">
          <cell r="F250" t="str">
            <v>PATTAMUNDAI</v>
          </cell>
          <cell r="G250">
            <v>45</v>
          </cell>
          <cell r="H250">
            <v>805.76</v>
          </cell>
          <cell r="I250">
            <v>2.4</v>
          </cell>
        </row>
        <row r="251">
          <cell r="F251" t="str">
            <v>KAMAKHYANAGAR</v>
          </cell>
          <cell r="G251">
            <v>9</v>
          </cell>
          <cell r="H251">
            <v>167.49</v>
          </cell>
          <cell r="I251">
            <v>2.4</v>
          </cell>
        </row>
        <row r="252">
          <cell r="F252" t="str">
            <v>CHANDOL</v>
          </cell>
          <cell r="G252">
            <v>9</v>
          </cell>
          <cell r="H252">
            <v>139.97</v>
          </cell>
          <cell r="I252">
            <v>1.6</v>
          </cell>
        </row>
        <row r="253">
          <cell r="F253" t="str">
            <v>MANGALPUR</v>
          </cell>
          <cell r="G253">
            <v>4</v>
          </cell>
          <cell r="H253">
            <v>61.62</v>
          </cell>
          <cell r="I253">
            <v>2.4</v>
          </cell>
        </row>
        <row r="254">
          <cell r="F254" t="str">
            <v xml:space="preserve">PARALAKHEMUNDI </v>
          </cell>
          <cell r="G254">
            <v>3</v>
          </cell>
          <cell r="H254">
            <v>44.8</v>
          </cell>
          <cell r="I254">
            <v>2.6</v>
          </cell>
        </row>
        <row r="255">
          <cell r="F255" t="str">
            <v>RENGALI</v>
          </cell>
          <cell r="G255">
            <v>13</v>
          </cell>
          <cell r="H255">
            <v>175.3</v>
          </cell>
          <cell r="I255">
            <v>2.6</v>
          </cell>
        </row>
        <row r="256">
          <cell r="F256" t="str">
            <v>KORAPUT</v>
          </cell>
          <cell r="G256">
            <v>10</v>
          </cell>
          <cell r="H256">
            <v>225.62799999999999</v>
          </cell>
          <cell r="I256">
            <v>2.9</v>
          </cell>
        </row>
        <row r="257">
          <cell r="F257" t="str">
            <v>ANGUL</v>
          </cell>
          <cell r="G257">
            <v>15</v>
          </cell>
          <cell r="H257">
            <v>343.71</v>
          </cell>
          <cell r="I257">
            <v>2.5</v>
          </cell>
        </row>
        <row r="258">
          <cell r="F258" t="str">
            <v>BINKA</v>
          </cell>
          <cell r="G258">
            <v>24</v>
          </cell>
          <cell r="H258">
            <v>170.756</v>
          </cell>
          <cell r="I258">
            <v>2.6</v>
          </cell>
        </row>
        <row r="259">
          <cell r="F259" t="str">
            <v>DAMANJODI</v>
          </cell>
          <cell r="G259">
            <v>24</v>
          </cell>
          <cell r="H259">
            <v>570</v>
          </cell>
          <cell r="I259">
            <v>2.9</v>
          </cell>
        </row>
        <row r="260">
          <cell r="F260" t="str">
            <v>JAJPUR</v>
          </cell>
          <cell r="G260">
            <v>300</v>
          </cell>
          <cell r="H260">
            <v>7084.82</v>
          </cell>
          <cell r="I260">
            <v>2.9</v>
          </cell>
        </row>
        <row r="261">
          <cell r="F261" t="str">
            <v>NAYAGARH</v>
          </cell>
          <cell r="G261">
            <v>13</v>
          </cell>
          <cell r="H261">
            <v>234.928</v>
          </cell>
          <cell r="I261">
            <v>2.5</v>
          </cell>
        </row>
        <row r="262">
          <cell r="F262" t="str">
            <v>DUNGURA</v>
          </cell>
          <cell r="G262">
            <v>20</v>
          </cell>
          <cell r="H262">
            <v>230</v>
          </cell>
          <cell r="I262">
            <v>2.5</v>
          </cell>
        </row>
        <row r="263">
          <cell r="F263" t="str">
            <v>KANTABANJI</v>
          </cell>
          <cell r="G263">
            <v>25</v>
          </cell>
          <cell r="H263">
            <v>769.96</v>
          </cell>
          <cell r="I263">
            <v>2.6</v>
          </cell>
        </row>
        <row r="264">
          <cell r="F264" t="str">
            <v>CHANDOL</v>
          </cell>
          <cell r="G264">
            <v>12</v>
          </cell>
          <cell r="H264">
            <v>287.89999999999998</v>
          </cell>
          <cell r="I264">
            <v>1.6</v>
          </cell>
        </row>
        <row r="265">
          <cell r="F265" t="str">
            <v>SANARA (JAGATSINGHPUR)</v>
          </cell>
          <cell r="G265">
            <v>5</v>
          </cell>
          <cell r="H265">
            <v>68.75</v>
          </cell>
          <cell r="I265">
            <v>2.4</v>
          </cell>
        </row>
        <row r="266">
          <cell r="F266" t="str">
            <v>JAJPUR</v>
          </cell>
          <cell r="G266">
            <v>40</v>
          </cell>
          <cell r="H266">
            <v>916.69</v>
          </cell>
          <cell r="I266">
            <v>2.4</v>
          </cell>
        </row>
        <row r="267">
          <cell r="F267" t="str">
            <v>UDALA</v>
          </cell>
          <cell r="G267">
            <v>8</v>
          </cell>
          <cell r="H267">
            <v>130.52699999999999</v>
          </cell>
          <cell r="I267">
            <v>2.5</v>
          </cell>
        </row>
        <row r="268">
          <cell r="F268" t="str">
            <v>LAPANGA</v>
          </cell>
          <cell r="G268">
            <v>39</v>
          </cell>
          <cell r="H268">
            <v>810.29</v>
          </cell>
          <cell r="I268">
            <v>2.9</v>
          </cell>
        </row>
        <row r="269">
          <cell r="F269" t="str">
            <v>RAYAGADA</v>
          </cell>
          <cell r="G269">
            <v>5</v>
          </cell>
          <cell r="H269">
            <v>85.5</v>
          </cell>
          <cell r="I269">
            <v>2.9</v>
          </cell>
        </row>
        <row r="270">
          <cell r="F270" t="str">
            <v>BOLANGIR</v>
          </cell>
          <cell r="G270">
            <v>20</v>
          </cell>
          <cell r="H270">
            <v>197.67599999999999</v>
          </cell>
          <cell r="I270">
            <v>2.6</v>
          </cell>
        </row>
        <row r="271">
          <cell r="F271" t="str">
            <v>BHADRAK</v>
          </cell>
          <cell r="G271">
            <v>3</v>
          </cell>
          <cell r="H271">
            <v>90.15</v>
          </cell>
          <cell r="I271">
            <v>2.5</v>
          </cell>
        </row>
        <row r="272">
          <cell r="F272" t="str">
            <v>ANGUL</v>
          </cell>
          <cell r="G272">
            <v>84</v>
          </cell>
          <cell r="H272">
            <v>1515.4570000000001</v>
          </cell>
          <cell r="I272">
            <v>2.9</v>
          </cell>
        </row>
        <row r="273">
          <cell r="F273" t="str">
            <v>ANGUL</v>
          </cell>
          <cell r="G273">
            <v>49</v>
          </cell>
          <cell r="H273">
            <v>1622.8</v>
          </cell>
          <cell r="I273">
            <v>2.9</v>
          </cell>
        </row>
        <row r="274">
          <cell r="F274" t="str">
            <v>JEYPORE</v>
          </cell>
          <cell r="G274">
            <v>49</v>
          </cell>
          <cell r="H274">
            <v>878.15</v>
          </cell>
          <cell r="I274">
            <v>2.9</v>
          </cell>
        </row>
        <row r="275">
          <cell r="F275" t="str">
            <v>LAPANGA</v>
          </cell>
          <cell r="G275">
            <v>62</v>
          </cell>
          <cell r="H275">
            <v>1281.2919999999999</v>
          </cell>
          <cell r="I275">
            <v>2.9</v>
          </cell>
        </row>
        <row r="276">
          <cell r="F276" t="str">
            <v>ANGUL</v>
          </cell>
          <cell r="G276">
            <v>250</v>
          </cell>
          <cell r="H276">
            <v>6210</v>
          </cell>
          <cell r="I276">
            <v>2.9</v>
          </cell>
        </row>
        <row r="277">
          <cell r="F277" t="str">
            <v>ANGUL</v>
          </cell>
          <cell r="G277">
            <v>66</v>
          </cell>
          <cell r="H277">
            <v>1307.7</v>
          </cell>
          <cell r="I277">
            <v>2.9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Sheet1"/>
      <sheetName val="Sheet2"/>
    </sheetNames>
    <sheetDataSet>
      <sheetData sheetId="0">
        <row r="4">
          <cell r="F4" t="str">
            <v>CUTTACK</v>
          </cell>
          <cell r="G4">
            <v>23</v>
          </cell>
          <cell r="H4">
            <v>305.14999999999998</v>
          </cell>
          <cell r="I4">
            <v>0.79999999999999993</v>
          </cell>
        </row>
        <row r="5">
          <cell r="F5" t="str">
            <v>CHHATRAPUR</v>
          </cell>
          <cell r="G5">
            <v>40</v>
          </cell>
          <cell r="H5">
            <v>1174</v>
          </cell>
          <cell r="I5">
            <v>2.5</v>
          </cell>
        </row>
        <row r="6">
          <cell r="F6" t="str">
            <v>BERHAMPUR</v>
          </cell>
          <cell r="G6">
            <v>1</v>
          </cell>
          <cell r="H6">
            <v>14.808999999999999</v>
          </cell>
          <cell r="I6">
            <v>2.5</v>
          </cell>
        </row>
        <row r="7">
          <cell r="F7" t="str">
            <v>BERHAMPUR</v>
          </cell>
          <cell r="G7">
            <v>5</v>
          </cell>
          <cell r="H7">
            <v>113.666</v>
          </cell>
          <cell r="I7">
            <v>2.5</v>
          </cell>
        </row>
        <row r="8">
          <cell r="F8" t="str">
            <v>BERHAMPUR</v>
          </cell>
          <cell r="G8">
            <v>18</v>
          </cell>
          <cell r="H8">
            <v>197.078</v>
          </cell>
          <cell r="I8">
            <v>2.5</v>
          </cell>
        </row>
        <row r="9">
          <cell r="F9" t="str">
            <v>BERHAMPUR</v>
          </cell>
          <cell r="G9">
            <v>11</v>
          </cell>
          <cell r="H9">
            <v>148.57</v>
          </cell>
          <cell r="I9">
            <v>2.5</v>
          </cell>
        </row>
        <row r="10">
          <cell r="F10" t="str">
            <v>BERHAMPUR</v>
          </cell>
          <cell r="G10">
            <v>52</v>
          </cell>
          <cell r="H10">
            <v>1191.04</v>
          </cell>
          <cell r="I10">
            <v>2.5</v>
          </cell>
        </row>
        <row r="11">
          <cell r="F11" t="str">
            <v>BERHAMPUR</v>
          </cell>
          <cell r="G11">
            <v>3</v>
          </cell>
          <cell r="H11">
            <v>25</v>
          </cell>
          <cell r="I11">
            <v>2.5</v>
          </cell>
        </row>
        <row r="12">
          <cell r="F12" t="str">
            <v>MERAMUNDALI</v>
          </cell>
          <cell r="G12">
            <v>128</v>
          </cell>
          <cell r="H12">
            <v>2598.877</v>
          </cell>
          <cell r="I12">
            <v>2.9</v>
          </cell>
        </row>
        <row r="13">
          <cell r="F13" t="str">
            <v>JAJPUR</v>
          </cell>
          <cell r="G13">
            <v>12</v>
          </cell>
          <cell r="H13">
            <v>230.3</v>
          </cell>
          <cell r="I13">
            <v>2.4</v>
          </cell>
        </row>
        <row r="14">
          <cell r="F14" t="str">
            <v>JAGATPUR</v>
          </cell>
          <cell r="G14">
            <v>7</v>
          </cell>
          <cell r="H14">
            <v>143.33000000000001</v>
          </cell>
          <cell r="I14">
            <v>0.79999999999999993</v>
          </cell>
        </row>
        <row r="15">
          <cell r="F15" t="str">
            <v>BANAMALIPUR</v>
          </cell>
          <cell r="G15">
            <v>17</v>
          </cell>
          <cell r="H15">
            <v>356.52199999999999</v>
          </cell>
          <cell r="I15">
            <v>2.4</v>
          </cell>
        </row>
        <row r="16">
          <cell r="F16" t="str">
            <v>BRAHMABARADA</v>
          </cell>
          <cell r="G16">
            <v>9</v>
          </cell>
          <cell r="H16">
            <v>16.399999999999999</v>
          </cell>
          <cell r="I16">
            <v>2.4</v>
          </cell>
        </row>
        <row r="17">
          <cell r="F17" t="str">
            <v>ATHAGARH</v>
          </cell>
          <cell r="G17">
            <v>47</v>
          </cell>
          <cell r="H17">
            <v>1064</v>
          </cell>
          <cell r="I17">
            <v>1.6</v>
          </cell>
        </row>
        <row r="18">
          <cell r="F18" t="str">
            <v>KUAKHIA</v>
          </cell>
          <cell r="G18">
            <v>25</v>
          </cell>
          <cell r="H18">
            <v>287.5</v>
          </cell>
          <cell r="I18">
            <v>2.4</v>
          </cell>
        </row>
        <row r="19">
          <cell r="F19" t="str">
            <v>CUTTACK</v>
          </cell>
          <cell r="G19">
            <v>32</v>
          </cell>
          <cell r="H19">
            <v>570.95000000000005</v>
          </cell>
          <cell r="I19">
            <v>0.79999999999999993</v>
          </cell>
        </row>
        <row r="20">
          <cell r="F20" t="str">
            <v>TALCHER</v>
          </cell>
          <cell r="G20">
            <v>14</v>
          </cell>
          <cell r="H20">
            <v>153.839</v>
          </cell>
          <cell r="I20">
            <v>2.5</v>
          </cell>
        </row>
        <row r="21">
          <cell r="F21" t="str">
            <v>PADAMPUR (BARGARH)</v>
          </cell>
          <cell r="G21">
            <v>7</v>
          </cell>
          <cell r="H21">
            <v>107.236</v>
          </cell>
          <cell r="I21">
            <v>2.6</v>
          </cell>
        </row>
        <row r="22">
          <cell r="F22" t="str">
            <v>SULIAPADA</v>
          </cell>
          <cell r="G22">
            <v>29</v>
          </cell>
          <cell r="H22">
            <v>314.89</v>
          </cell>
          <cell r="I22">
            <v>2.5</v>
          </cell>
        </row>
        <row r="23">
          <cell r="F23" t="str">
            <v>BALASORE</v>
          </cell>
          <cell r="G23">
            <v>11</v>
          </cell>
          <cell r="H23">
            <v>228.60300000000001</v>
          </cell>
          <cell r="I23">
            <v>2.5</v>
          </cell>
        </row>
        <row r="24">
          <cell r="F24" t="str">
            <v>TANGI (CUTTACK)</v>
          </cell>
          <cell r="G24">
            <v>72</v>
          </cell>
          <cell r="H24">
            <v>1198.855</v>
          </cell>
          <cell r="I24">
            <v>0.8</v>
          </cell>
        </row>
        <row r="25">
          <cell r="F25" t="str">
            <v>BARIPADA</v>
          </cell>
          <cell r="G25">
            <v>25</v>
          </cell>
          <cell r="H25">
            <v>766.25</v>
          </cell>
          <cell r="I25">
            <v>2.5</v>
          </cell>
        </row>
        <row r="26">
          <cell r="F26" t="str">
            <v>NIKIRAI</v>
          </cell>
          <cell r="G26">
            <v>21</v>
          </cell>
          <cell r="H26">
            <v>391.34100000000001</v>
          </cell>
          <cell r="I26">
            <v>2.4</v>
          </cell>
        </row>
        <row r="27">
          <cell r="F27" t="str">
            <v>RAJNAGAR</v>
          </cell>
          <cell r="G27">
            <v>25</v>
          </cell>
          <cell r="H27">
            <v>566.23</v>
          </cell>
          <cell r="I27">
            <v>2.5</v>
          </cell>
        </row>
        <row r="28">
          <cell r="F28" t="str">
            <v>MANGALPUR</v>
          </cell>
          <cell r="G28">
            <v>50</v>
          </cell>
          <cell r="H28">
            <v>734.43499999999995</v>
          </cell>
          <cell r="I28">
            <v>2.4</v>
          </cell>
        </row>
        <row r="29">
          <cell r="F29" t="str">
            <v>RAYAGADA</v>
          </cell>
          <cell r="G29">
            <v>63</v>
          </cell>
          <cell r="H29">
            <v>1417.278</v>
          </cell>
          <cell r="I29">
            <v>2.9</v>
          </cell>
        </row>
        <row r="30">
          <cell r="F30" t="str">
            <v>SAMBALPUR</v>
          </cell>
          <cell r="G30">
            <v>28</v>
          </cell>
          <cell r="H30">
            <v>604.92499999999995</v>
          </cell>
          <cell r="I30">
            <v>2.6</v>
          </cell>
        </row>
        <row r="31">
          <cell r="F31" t="str">
            <v>DAMANJODI</v>
          </cell>
          <cell r="G31">
            <v>15</v>
          </cell>
          <cell r="H31">
            <v>299.75</v>
          </cell>
          <cell r="I31">
            <v>2.9</v>
          </cell>
        </row>
        <row r="32">
          <cell r="F32" t="str">
            <v>BHATIMUNDA</v>
          </cell>
          <cell r="G32">
            <v>125</v>
          </cell>
          <cell r="H32">
            <v>2061</v>
          </cell>
          <cell r="I32">
            <v>0.79999999999999993</v>
          </cell>
        </row>
        <row r="33">
          <cell r="F33" t="str">
            <v>BHUBANESWAR</v>
          </cell>
          <cell r="G33">
            <v>107</v>
          </cell>
          <cell r="H33">
            <v>2177.46</v>
          </cell>
          <cell r="I33">
            <v>1.6</v>
          </cell>
        </row>
        <row r="34">
          <cell r="F34" t="str">
            <v>TALCHER</v>
          </cell>
          <cell r="G34">
            <v>75</v>
          </cell>
          <cell r="H34">
            <v>3003.75</v>
          </cell>
          <cell r="I34">
            <v>2.5</v>
          </cell>
        </row>
        <row r="35">
          <cell r="F35" t="str">
            <v>RAYAGADA</v>
          </cell>
          <cell r="G35">
            <v>1</v>
          </cell>
          <cell r="H35">
            <v>10</v>
          </cell>
          <cell r="I35">
            <v>2.9</v>
          </cell>
        </row>
        <row r="36">
          <cell r="F36" t="str">
            <v>SAMBALPUR</v>
          </cell>
          <cell r="G36">
            <v>1</v>
          </cell>
          <cell r="H36">
            <v>10</v>
          </cell>
          <cell r="I36">
            <v>2.6</v>
          </cell>
        </row>
        <row r="37">
          <cell r="F37" t="str">
            <v>ANGUL</v>
          </cell>
          <cell r="G37">
            <v>112</v>
          </cell>
          <cell r="H37">
            <v>2701.1179999999999</v>
          </cell>
          <cell r="I37">
            <v>2.5</v>
          </cell>
        </row>
        <row r="38">
          <cell r="F38" t="str">
            <v>ANGUL</v>
          </cell>
          <cell r="G38">
            <v>15</v>
          </cell>
          <cell r="H38">
            <v>298.27999999999997</v>
          </cell>
          <cell r="I38">
            <v>2.9</v>
          </cell>
        </row>
        <row r="39">
          <cell r="F39" t="str">
            <v>NABARANGPUR</v>
          </cell>
          <cell r="G39">
            <v>25</v>
          </cell>
          <cell r="H39">
            <v>620.25</v>
          </cell>
          <cell r="I39">
            <v>2.9</v>
          </cell>
        </row>
        <row r="40">
          <cell r="F40" t="str">
            <v>BHUBANESWAR</v>
          </cell>
          <cell r="G40">
            <v>15</v>
          </cell>
          <cell r="H40">
            <v>300.64999999999998</v>
          </cell>
          <cell r="I40">
            <v>1.6</v>
          </cell>
        </row>
        <row r="41">
          <cell r="F41" t="str">
            <v>ANGUL</v>
          </cell>
          <cell r="G41">
            <v>174</v>
          </cell>
          <cell r="H41">
            <v>2305.69</v>
          </cell>
          <cell r="I41">
            <v>2.9</v>
          </cell>
        </row>
        <row r="42">
          <cell r="F42" t="str">
            <v>ANGUL</v>
          </cell>
          <cell r="G42">
            <v>105</v>
          </cell>
          <cell r="H42">
            <v>3206.25</v>
          </cell>
          <cell r="I42">
            <v>2.9</v>
          </cell>
        </row>
        <row r="43">
          <cell r="F43" t="str">
            <v>JAGATPUR</v>
          </cell>
          <cell r="G43">
            <v>5</v>
          </cell>
          <cell r="H43">
            <v>57.5</v>
          </cell>
          <cell r="I43">
            <v>0.79999999999999993</v>
          </cell>
        </row>
        <row r="44">
          <cell r="F44" t="str">
            <v>BARAGARH</v>
          </cell>
          <cell r="G44">
            <v>24</v>
          </cell>
          <cell r="H44">
            <v>497.18400000000003</v>
          </cell>
          <cell r="I44">
            <v>2.6</v>
          </cell>
        </row>
        <row r="45">
          <cell r="F45" t="str">
            <v>BALIAPAL</v>
          </cell>
          <cell r="G45">
            <v>1</v>
          </cell>
          <cell r="H45">
            <v>10</v>
          </cell>
          <cell r="I45">
            <v>2.5</v>
          </cell>
        </row>
        <row r="46">
          <cell r="F46" t="str">
            <v>BHUBANESWAR</v>
          </cell>
          <cell r="G46">
            <v>16</v>
          </cell>
          <cell r="H46">
            <v>549.45399999999995</v>
          </cell>
          <cell r="I46">
            <v>1.6</v>
          </cell>
        </row>
        <row r="47">
          <cell r="F47" t="str">
            <v>MANGALPUR</v>
          </cell>
          <cell r="G47">
            <v>6</v>
          </cell>
          <cell r="H47">
            <v>104.21</v>
          </cell>
          <cell r="I47">
            <v>2.4</v>
          </cell>
        </row>
        <row r="48">
          <cell r="F48" t="str">
            <v>BOLANGIR</v>
          </cell>
          <cell r="G48">
            <v>12</v>
          </cell>
          <cell r="H48">
            <v>234.77099999999999</v>
          </cell>
          <cell r="I48">
            <v>2.6</v>
          </cell>
        </row>
        <row r="49">
          <cell r="F49" t="str">
            <v>TIHIDI</v>
          </cell>
          <cell r="G49">
            <v>164</v>
          </cell>
          <cell r="H49">
            <v>3097.01</v>
          </cell>
          <cell r="I49">
            <v>2.5</v>
          </cell>
        </row>
        <row r="50">
          <cell r="F50" t="str">
            <v>JALESWAR</v>
          </cell>
          <cell r="G50">
            <v>15</v>
          </cell>
          <cell r="H50">
            <v>332.25</v>
          </cell>
          <cell r="I50">
            <v>2.5</v>
          </cell>
        </row>
        <row r="51">
          <cell r="F51" t="str">
            <v>TALCHER</v>
          </cell>
          <cell r="G51">
            <v>75</v>
          </cell>
          <cell r="H51">
            <v>3003.75</v>
          </cell>
          <cell r="I51">
            <v>2.5</v>
          </cell>
        </row>
        <row r="52">
          <cell r="F52" t="str">
            <v>JAJPUR</v>
          </cell>
          <cell r="G52">
            <v>575</v>
          </cell>
          <cell r="H52">
            <v>15428.25</v>
          </cell>
          <cell r="I52">
            <v>2.9</v>
          </cell>
        </row>
        <row r="53">
          <cell r="F53" t="str">
            <v>MERAMUNDALI</v>
          </cell>
          <cell r="G53">
            <v>185</v>
          </cell>
          <cell r="H53">
            <v>4836.45</v>
          </cell>
          <cell r="I53">
            <v>2.9</v>
          </cell>
        </row>
        <row r="54">
          <cell r="F54" t="str">
            <v>JALESWAR</v>
          </cell>
          <cell r="G54">
            <v>97</v>
          </cell>
          <cell r="H54">
            <v>2243.4470000000001</v>
          </cell>
          <cell r="I54">
            <v>2.5</v>
          </cell>
        </row>
        <row r="55">
          <cell r="F55" t="str">
            <v>MANGALPUR</v>
          </cell>
          <cell r="G55">
            <v>37</v>
          </cell>
          <cell r="H55">
            <v>367.42</v>
          </cell>
          <cell r="I55">
            <v>2.4</v>
          </cell>
        </row>
        <row r="56">
          <cell r="F56" t="str">
            <v>BALIA STORE</v>
          </cell>
          <cell r="G56">
            <v>3</v>
          </cell>
          <cell r="H56">
            <v>67.05</v>
          </cell>
          <cell r="I56">
            <v>1.6</v>
          </cell>
        </row>
        <row r="57">
          <cell r="F57" t="str">
            <v>SIMILIGUDA</v>
          </cell>
          <cell r="G57">
            <v>7</v>
          </cell>
          <cell r="H57">
            <v>103.05</v>
          </cell>
          <cell r="I57">
            <v>2.9</v>
          </cell>
        </row>
        <row r="58">
          <cell r="F58" t="str">
            <v>KOIRA</v>
          </cell>
          <cell r="G58">
            <v>60</v>
          </cell>
          <cell r="H58">
            <v>1287</v>
          </cell>
          <cell r="I58">
            <v>2.9</v>
          </cell>
        </row>
        <row r="59">
          <cell r="F59" t="str">
            <v>TALCHER</v>
          </cell>
          <cell r="G59">
            <v>17</v>
          </cell>
          <cell r="H59">
            <v>347.23200000000003</v>
          </cell>
          <cell r="I59">
            <v>2.5</v>
          </cell>
        </row>
        <row r="60">
          <cell r="F60" t="str">
            <v>ROURKELA</v>
          </cell>
          <cell r="G60">
            <v>2</v>
          </cell>
          <cell r="H60">
            <v>41.332000000000001</v>
          </cell>
          <cell r="I60">
            <v>2.9</v>
          </cell>
        </row>
        <row r="61">
          <cell r="F61" t="str">
            <v>RAYAGADA</v>
          </cell>
          <cell r="G61">
            <v>50</v>
          </cell>
          <cell r="H61">
            <v>1038.5</v>
          </cell>
          <cell r="I61">
            <v>2.9</v>
          </cell>
        </row>
        <row r="62">
          <cell r="F62" t="str">
            <v>JEYPORE</v>
          </cell>
          <cell r="G62">
            <v>12</v>
          </cell>
          <cell r="H62">
            <v>190.5</v>
          </cell>
          <cell r="I62">
            <v>2.9</v>
          </cell>
        </row>
        <row r="63">
          <cell r="F63" t="str">
            <v>ANGUL</v>
          </cell>
          <cell r="G63">
            <v>83</v>
          </cell>
          <cell r="H63">
            <v>1750.537</v>
          </cell>
          <cell r="I63">
            <v>2.9</v>
          </cell>
        </row>
        <row r="64">
          <cell r="F64" t="str">
            <v>ANGUL</v>
          </cell>
          <cell r="G64">
            <v>43</v>
          </cell>
          <cell r="H64">
            <v>9212.2099999999991</v>
          </cell>
          <cell r="I64">
            <v>2.9</v>
          </cell>
        </row>
        <row r="65">
          <cell r="F65" t="str">
            <v>ANGUL</v>
          </cell>
          <cell r="G65">
            <v>250</v>
          </cell>
          <cell r="H65">
            <v>7862.5</v>
          </cell>
          <cell r="I65">
            <v>2.9</v>
          </cell>
        </row>
        <row r="66">
          <cell r="F66" t="str">
            <v>BHISMAGIRI</v>
          </cell>
          <cell r="G66">
            <v>20</v>
          </cell>
          <cell r="H66">
            <v>475</v>
          </cell>
          <cell r="I66">
            <v>2.5</v>
          </cell>
        </row>
        <row r="67">
          <cell r="F67" t="str">
            <v>BERHAMPUR</v>
          </cell>
          <cell r="G67">
            <v>98</v>
          </cell>
          <cell r="H67">
            <v>2097.66</v>
          </cell>
          <cell r="I67">
            <v>2.5</v>
          </cell>
        </row>
        <row r="68">
          <cell r="F68" t="str">
            <v>CUTTACK</v>
          </cell>
          <cell r="G68">
            <v>20</v>
          </cell>
          <cell r="H68">
            <v>282.5</v>
          </cell>
          <cell r="I68">
            <v>0.79999999999999993</v>
          </cell>
        </row>
        <row r="69">
          <cell r="F69" t="str">
            <v>BHUBANESWAR</v>
          </cell>
          <cell r="G69">
            <v>18</v>
          </cell>
          <cell r="H69">
            <v>374.4</v>
          </cell>
          <cell r="I69">
            <v>1.6</v>
          </cell>
        </row>
        <row r="70">
          <cell r="F70" t="str">
            <v>TRINATH BAZAR (PHULNAKHARA)</v>
          </cell>
          <cell r="G70">
            <v>13</v>
          </cell>
          <cell r="H70">
            <v>132.54</v>
          </cell>
          <cell r="I70">
            <v>0.79999999999999993</v>
          </cell>
        </row>
        <row r="71">
          <cell r="F71" t="str">
            <v>PADMAPUR (GUNUPUR)</v>
          </cell>
          <cell r="G71">
            <v>15</v>
          </cell>
          <cell r="H71">
            <v>409.91</v>
          </cell>
          <cell r="I71">
            <v>2.6</v>
          </cell>
        </row>
        <row r="72">
          <cell r="F72" t="str">
            <v>MERAMUNDALI</v>
          </cell>
          <cell r="G72">
            <v>270</v>
          </cell>
          <cell r="H72">
            <v>5633.83</v>
          </cell>
          <cell r="I72">
            <v>2.9</v>
          </cell>
        </row>
        <row r="73">
          <cell r="F73" t="str">
            <v>ANGUL</v>
          </cell>
          <cell r="G73">
            <v>49</v>
          </cell>
          <cell r="H73">
            <v>1374.75</v>
          </cell>
          <cell r="I73">
            <v>2.9</v>
          </cell>
        </row>
        <row r="74">
          <cell r="F74" t="str">
            <v>ANGUL</v>
          </cell>
          <cell r="G74">
            <v>64</v>
          </cell>
          <cell r="H74">
            <v>1269.164</v>
          </cell>
          <cell r="I74">
            <v>2.9</v>
          </cell>
        </row>
        <row r="75">
          <cell r="F75" t="str">
            <v>BERHAMPUR</v>
          </cell>
          <cell r="G75">
            <v>60</v>
          </cell>
          <cell r="H75">
            <v>618.77700000000004</v>
          </cell>
          <cell r="I75">
            <v>2.5</v>
          </cell>
        </row>
        <row r="76">
          <cell r="F76" t="str">
            <v>CHHATRAPUR</v>
          </cell>
          <cell r="G76">
            <v>22</v>
          </cell>
          <cell r="H76">
            <v>482.18</v>
          </cell>
          <cell r="I76">
            <v>2.5</v>
          </cell>
        </row>
        <row r="77">
          <cell r="F77" t="str">
            <v>BERHAMPUR</v>
          </cell>
          <cell r="G77">
            <v>56</v>
          </cell>
          <cell r="H77">
            <v>1190.71</v>
          </cell>
          <cell r="I77">
            <v>2.5</v>
          </cell>
        </row>
        <row r="78">
          <cell r="F78" t="str">
            <v>JAJPUR</v>
          </cell>
          <cell r="G78">
            <v>789</v>
          </cell>
          <cell r="H78">
            <v>18532.66</v>
          </cell>
          <cell r="I78">
            <v>2.9</v>
          </cell>
        </row>
        <row r="79">
          <cell r="F79" t="str">
            <v>TIKIRI</v>
          </cell>
          <cell r="G79">
            <v>111</v>
          </cell>
          <cell r="H79">
            <v>2960.1959999999999</v>
          </cell>
          <cell r="I79">
            <v>2.9</v>
          </cell>
        </row>
        <row r="80">
          <cell r="F80" t="str">
            <v>CUTTACK</v>
          </cell>
          <cell r="G80">
            <v>25</v>
          </cell>
          <cell r="H80">
            <v>491.65</v>
          </cell>
          <cell r="I80">
            <v>0.79999999999999993</v>
          </cell>
        </row>
        <row r="81">
          <cell r="F81" t="str">
            <v>JAGATPUR</v>
          </cell>
          <cell r="G81">
            <v>13</v>
          </cell>
          <cell r="H81">
            <v>321.16000000000003</v>
          </cell>
          <cell r="I81">
            <v>0.79999999999999993</v>
          </cell>
        </row>
        <row r="82">
          <cell r="F82" t="str">
            <v>BHATIMUNDA</v>
          </cell>
          <cell r="G82">
            <v>25</v>
          </cell>
          <cell r="H82">
            <v>520</v>
          </cell>
          <cell r="I82">
            <v>0.79999999999999993</v>
          </cell>
        </row>
        <row r="83">
          <cell r="F83" t="str">
            <v>MACHHAGAON</v>
          </cell>
          <cell r="G83">
            <v>38</v>
          </cell>
          <cell r="H83">
            <v>485.56299999999999</v>
          </cell>
          <cell r="I83">
            <v>2.4</v>
          </cell>
        </row>
        <row r="84">
          <cell r="F84" t="str">
            <v>ANGUL</v>
          </cell>
          <cell r="G84">
            <v>16</v>
          </cell>
          <cell r="H84">
            <v>262.80799999999999</v>
          </cell>
          <cell r="I84">
            <v>2.5</v>
          </cell>
        </row>
        <row r="85">
          <cell r="F85" t="str">
            <v>TALCHER</v>
          </cell>
          <cell r="G85">
            <v>17</v>
          </cell>
          <cell r="H85">
            <v>95.8</v>
          </cell>
          <cell r="I85">
            <v>2.5</v>
          </cell>
        </row>
        <row r="86">
          <cell r="F86" t="str">
            <v>BOUDH</v>
          </cell>
          <cell r="G86">
            <v>14</v>
          </cell>
          <cell r="H86">
            <v>188.172</v>
          </cell>
          <cell r="I86">
            <v>2.5</v>
          </cell>
        </row>
        <row r="87">
          <cell r="F87" t="str">
            <v>JALESWAR</v>
          </cell>
          <cell r="G87">
            <v>7</v>
          </cell>
          <cell r="H87">
            <v>24.12</v>
          </cell>
          <cell r="I87">
            <v>2.5</v>
          </cell>
        </row>
        <row r="88">
          <cell r="F88" t="str">
            <v>JALESWAR</v>
          </cell>
          <cell r="G88">
            <v>13</v>
          </cell>
          <cell r="H88">
            <v>206.4</v>
          </cell>
          <cell r="I88">
            <v>2.5</v>
          </cell>
        </row>
        <row r="89">
          <cell r="F89" t="str">
            <v>ANGUL</v>
          </cell>
          <cell r="G89">
            <v>72</v>
          </cell>
          <cell r="H89">
            <v>2051.806</v>
          </cell>
          <cell r="I89">
            <v>2.9</v>
          </cell>
        </row>
        <row r="90">
          <cell r="F90" t="str">
            <v>ANGUL</v>
          </cell>
          <cell r="G90">
            <v>35</v>
          </cell>
          <cell r="H90">
            <v>679.39</v>
          </cell>
          <cell r="I90">
            <v>2.9</v>
          </cell>
        </row>
        <row r="91">
          <cell r="F91" t="str">
            <v>KUAMARA</v>
          </cell>
          <cell r="G91">
            <v>85</v>
          </cell>
          <cell r="H91">
            <v>372.78</v>
          </cell>
          <cell r="I91">
            <v>2.5</v>
          </cell>
        </row>
        <row r="92">
          <cell r="F92" t="str">
            <v>BONTH CHAK</v>
          </cell>
          <cell r="G92">
            <v>41</v>
          </cell>
          <cell r="H92">
            <v>852.85699999999997</v>
          </cell>
          <cell r="I92">
            <v>2.5</v>
          </cell>
        </row>
        <row r="93">
          <cell r="F93" t="str">
            <v>JHARSUGUDA</v>
          </cell>
          <cell r="G93">
            <v>5</v>
          </cell>
          <cell r="H93">
            <v>114.33</v>
          </cell>
          <cell r="I93">
            <v>2.6</v>
          </cell>
        </row>
        <row r="94">
          <cell r="F94" t="str">
            <v>JAJPUR</v>
          </cell>
          <cell r="G94">
            <v>11</v>
          </cell>
          <cell r="H94">
            <v>153.85</v>
          </cell>
          <cell r="I94">
            <v>2.9</v>
          </cell>
        </row>
        <row r="95">
          <cell r="F95" t="str">
            <v>DAMANJODI</v>
          </cell>
          <cell r="G95">
            <v>96</v>
          </cell>
          <cell r="H95">
            <v>1583.94</v>
          </cell>
          <cell r="I95">
            <v>2.9</v>
          </cell>
        </row>
        <row r="96">
          <cell r="F96" t="str">
            <v>JHARSUGUDA</v>
          </cell>
          <cell r="G96">
            <v>45</v>
          </cell>
          <cell r="H96">
            <v>574.22</v>
          </cell>
          <cell r="I96">
            <v>2.6</v>
          </cell>
        </row>
        <row r="97">
          <cell r="F97" t="str">
            <v>ANGUL</v>
          </cell>
          <cell r="G97">
            <v>75</v>
          </cell>
          <cell r="H97">
            <v>1759.55</v>
          </cell>
          <cell r="I97">
            <v>2.5</v>
          </cell>
        </row>
        <row r="98">
          <cell r="F98" t="str">
            <v>MANGALPUR</v>
          </cell>
          <cell r="G98">
            <v>24</v>
          </cell>
          <cell r="H98">
            <v>340.899</v>
          </cell>
          <cell r="I98">
            <v>2.4</v>
          </cell>
        </row>
        <row r="99">
          <cell r="F99" t="str">
            <v>BHUBAN</v>
          </cell>
          <cell r="G99">
            <v>4</v>
          </cell>
          <cell r="H99">
            <v>88.8</v>
          </cell>
          <cell r="I99">
            <v>2.4</v>
          </cell>
        </row>
        <row r="100">
          <cell r="F100" t="str">
            <v>BHATIMUNDA</v>
          </cell>
          <cell r="G100">
            <v>25</v>
          </cell>
          <cell r="H100">
            <v>521.65</v>
          </cell>
          <cell r="I100">
            <v>0.79999999999999993</v>
          </cell>
        </row>
        <row r="101">
          <cell r="F101" t="str">
            <v>BRAHMABARADA</v>
          </cell>
          <cell r="G101">
            <v>35</v>
          </cell>
          <cell r="H101">
            <v>273.39999999999998</v>
          </cell>
          <cell r="I101">
            <v>2.4</v>
          </cell>
        </row>
        <row r="102">
          <cell r="F102" t="str">
            <v>BARIPADA</v>
          </cell>
          <cell r="G102">
            <v>18</v>
          </cell>
          <cell r="H102">
            <v>87.84</v>
          </cell>
          <cell r="I102">
            <v>2.5</v>
          </cell>
        </row>
        <row r="103">
          <cell r="F103" t="str">
            <v>ANGUL</v>
          </cell>
          <cell r="G103">
            <v>71</v>
          </cell>
          <cell r="H103">
            <v>1419.77</v>
          </cell>
          <cell r="I103">
            <v>2.9</v>
          </cell>
        </row>
        <row r="104">
          <cell r="F104" t="str">
            <v>TELKOI (LANPANGA)</v>
          </cell>
          <cell r="G104">
            <v>30</v>
          </cell>
          <cell r="H104">
            <v>631.98</v>
          </cell>
          <cell r="I104">
            <v>2.9</v>
          </cell>
        </row>
        <row r="105">
          <cell r="F105" t="str">
            <v>JARKA</v>
          </cell>
          <cell r="G105">
            <v>3</v>
          </cell>
          <cell r="H105">
            <v>80.55</v>
          </cell>
          <cell r="I105">
            <v>2.4</v>
          </cell>
        </row>
        <row r="106">
          <cell r="F106" t="str">
            <v>BHUBAN</v>
          </cell>
          <cell r="G106">
            <v>2</v>
          </cell>
          <cell r="H106">
            <v>53.7</v>
          </cell>
          <cell r="I106">
            <v>2.4</v>
          </cell>
        </row>
        <row r="107">
          <cell r="F107" t="str">
            <v>KUAMARA</v>
          </cell>
          <cell r="G107">
            <v>35</v>
          </cell>
          <cell r="H107">
            <v>849.05</v>
          </cell>
          <cell r="I107">
            <v>2.5</v>
          </cell>
        </row>
        <row r="108">
          <cell r="F108" t="str">
            <v>DUNGURA (BHADRAK)</v>
          </cell>
          <cell r="G108">
            <v>19</v>
          </cell>
          <cell r="H108">
            <v>404.2</v>
          </cell>
          <cell r="I108">
            <v>2.5</v>
          </cell>
        </row>
        <row r="109">
          <cell r="F109" t="str">
            <v>ANGUL</v>
          </cell>
          <cell r="G109">
            <v>5</v>
          </cell>
          <cell r="H109">
            <v>134.25</v>
          </cell>
          <cell r="I109">
            <v>2.5</v>
          </cell>
        </row>
        <row r="110">
          <cell r="F110" t="str">
            <v>ANGUL</v>
          </cell>
          <cell r="G110">
            <v>2</v>
          </cell>
          <cell r="H110">
            <v>53.7</v>
          </cell>
          <cell r="I110">
            <v>2.5</v>
          </cell>
        </row>
        <row r="111">
          <cell r="F111" t="str">
            <v>JAJPUR</v>
          </cell>
          <cell r="G111">
            <v>34</v>
          </cell>
          <cell r="H111">
            <v>717.65</v>
          </cell>
          <cell r="I111">
            <v>2.9</v>
          </cell>
        </row>
        <row r="112">
          <cell r="F112" t="str">
            <v>BERHAMPUR</v>
          </cell>
          <cell r="G112">
            <v>35</v>
          </cell>
          <cell r="H112">
            <v>896.75</v>
          </cell>
          <cell r="I112">
            <v>2.5</v>
          </cell>
        </row>
        <row r="113">
          <cell r="F113" t="str">
            <v>BERHAMPUR</v>
          </cell>
          <cell r="G113">
            <v>11</v>
          </cell>
          <cell r="H113">
            <v>152.80799999999999</v>
          </cell>
          <cell r="I113">
            <v>2.5</v>
          </cell>
        </row>
        <row r="114">
          <cell r="F114" t="str">
            <v>BERHAMPUR</v>
          </cell>
          <cell r="G114">
            <v>29</v>
          </cell>
          <cell r="H114">
            <v>663.88</v>
          </cell>
          <cell r="I114">
            <v>2.5</v>
          </cell>
        </row>
        <row r="115">
          <cell r="F115" t="str">
            <v>BERHAMPUR</v>
          </cell>
          <cell r="G115">
            <v>55</v>
          </cell>
          <cell r="H115">
            <v>856</v>
          </cell>
          <cell r="I115">
            <v>2.5</v>
          </cell>
        </row>
        <row r="116">
          <cell r="F116" t="str">
            <v>LAPANGA</v>
          </cell>
          <cell r="G116">
            <v>375</v>
          </cell>
          <cell r="H116">
            <v>8222.5759999999991</v>
          </cell>
          <cell r="I116">
            <v>2.9</v>
          </cell>
        </row>
        <row r="117">
          <cell r="F117" t="str">
            <v>BALASORE</v>
          </cell>
          <cell r="G117">
            <v>5</v>
          </cell>
          <cell r="H117">
            <v>103</v>
          </cell>
          <cell r="I117">
            <v>2.5</v>
          </cell>
        </row>
        <row r="118">
          <cell r="F118" t="str">
            <v>BARIPADA</v>
          </cell>
          <cell r="G118">
            <v>30</v>
          </cell>
          <cell r="H118">
            <v>241.48599999999999</v>
          </cell>
          <cell r="I118">
            <v>2.5</v>
          </cell>
        </row>
        <row r="119">
          <cell r="F119" t="str">
            <v>NACHUNI</v>
          </cell>
          <cell r="G119">
            <v>12</v>
          </cell>
          <cell r="H119">
            <v>138</v>
          </cell>
          <cell r="I119">
            <v>2.5</v>
          </cell>
        </row>
        <row r="120">
          <cell r="F120" t="str">
            <v>CUTTACK</v>
          </cell>
          <cell r="G120">
            <v>20</v>
          </cell>
          <cell r="H120">
            <v>573</v>
          </cell>
          <cell r="I120">
            <v>0.79999999999999993</v>
          </cell>
        </row>
        <row r="121">
          <cell r="F121" t="str">
            <v>BARBIL</v>
          </cell>
          <cell r="G121">
            <v>10</v>
          </cell>
          <cell r="H121">
            <v>214.5</v>
          </cell>
          <cell r="I121">
            <v>2.9</v>
          </cell>
        </row>
        <row r="122">
          <cell r="F122" t="str">
            <v>KORAPUT</v>
          </cell>
          <cell r="G122">
            <v>50</v>
          </cell>
          <cell r="H122">
            <v>1432.5</v>
          </cell>
          <cell r="I122">
            <v>2.9</v>
          </cell>
        </row>
        <row r="123">
          <cell r="F123" t="str">
            <v>CUTTACK</v>
          </cell>
          <cell r="G123">
            <v>11</v>
          </cell>
          <cell r="H123">
            <v>125.9</v>
          </cell>
          <cell r="I123">
            <v>0.79999999999999993</v>
          </cell>
        </row>
        <row r="124">
          <cell r="F124" t="str">
            <v>TIKIRI</v>
          </cell>
          <cell r="G124">
            <v>25</v>
          </cell>
          <cell r="H124">
            <v>521.65</v>
          </cell>
          <cell r="I124">
            <v>2.9</v>
          </cell>
        </row>
        <row r="125">
          <cell r="F125" t="str">
            <v>JHARSUGUDA</v>
          </cell>
          <cell r="G125">
            <v>75</v>
          </cell>
          <cell r="H125">
            <v>1759.55</v>
          </cell>
          <cell r="I125">
            <v>2.9</v>
          </cell>
        </row>
        <row r="126">
          <cell r="F126" t="str">
            <v>ANGUL</v>
          </cell>
          <cell r="G126">
            <v>38</v>
          </cell>
          <cell r="H126">
            <v>648.33000000000004</v>
          </cell>
          <cell r="I126">
            <v>2.9</v>
          </cell>
        </row>
        <row r="127">
          <cell r="F127" t="str">
            <v>ANGUL</v>
          </cell>
          <cell r="G127">
            <v>199</v>
          </cell>
          <cell r="H127">
            <v>5331</v>
          </cell>
          <cell r="I127">
            <v>2.9</v>
          </cell>
        </row>
        <row r="128">
          <cell r="F128" t="str">
            <v>BHUBANESWAR</v>
          </cell>
          <cell r="G128">
            <v>50</v>
          </cell>
          <cell r="H128">
            <v>1001.105</v>
          </cell>
          <cell r="I128">
            <v>1.6</v>
          </cell>
        </row>
        <row r="129">
          <cell r="F129" t="str">
            <v>BHUBANESWAR</v>
          </cell>
          <cell r="G129">
            <v>28</v>
          </cell>
          <cell r="H129">
            <v>761.11</v>
          </cell>
          <cell r="I129">
            <v>1.6</v>
          </cell>
        </row>
        <row r="130">
          <cell r="F130" t="str">
            <v>TIHIDI</v>
          </cell>
          <cell r="G130">
            <v>145</v>
          </cell>
          <cell r="H130">
            <v>2374.944</v>
          </cell>
          <cell r="I130">
            <v>2.5</v>
          </cell>
        </row>
        <row r="131">
          <cell r="F131" t="str">
            <v>JALESWAR</v>
          </cell>
          <cell r="G131">
            <v>12</v>
          </cell>
          <cell r="H131">
            <v>179.26</v>
          </cell>
          <cell r="I131">
            <v>2.5</v>
          </cell>
        </row>
        <row r="132">
          <cell r="F132" t="str">
            <v>SAMBALPUR</v>
          </cell>
          <cell r="G132">
            <v>220</v>
          </cell>
          <cell r="H132">
            <v>4844.808</v>
          </cell>
          <cell r="I132">
            <v>2.6</v>
          </cell>
        </row>
        <row r="133">
          <cell r="F133" t="str">
            <v>BRAHMABARADA</v>
          </cell>
          <cell r="G133">
            <v>54</v>
          </cell>
          <cell r="H133">
            <v>991.9</v>
          </cell>
          <cell r="I133">
            <v>2.4</v>
          </cell>
        </row>
        <row r="134">
          <cell r="F134" t="str">
            <v>BALIKUDA</v>
          </cell>
          <cell r="G134">
            <v>19</v>
          </cell>
          <cell r="H134">
            <v>320.63900000000001</v>
          </cell>
          <cell r="I134">
            <v>2.4</v>
          </cell>
        </row>
        <row r="135">
          <cell r="F135" t="str">
            <v>ANGUL</v>
          </cell>
          <cell r="G135">
            <v>8</v>
          </cell>
          <cell r="H135">
            <v>79</v>
          </cell>
          <cell r="I135">
            <v>2.5</v>
          </cell>
        </row>
        <row r="136">
          <cell r="F136" t="str">
            <v>KUAMARA</v>
          </cell>
          <cell r="G136">
            <v>16</v>
          </cell>
          <cell r="H136">
            <v>290.30399999999997</v>
          </cell>
          <cell r="I136">
            <v>2.5</v>
          </cell>
        </row>
        <row r="137">
          <cell r="F137" t="str">
            <v>KANDHAMAL</v>
          </cell>
          <cell r="G137">
            <v>10</v>
          </cell>
          <cell r="H137">
            <v>156.02500000000001</v>
          </cell>
          <cell r="I137">
            <v>2.5</v>
          </cell>
        </row>
        <row r="138">
          <cell r="F138" t="str">
            <v>TALCHER</v>
          </cell>
          <cell r="G138">
            <v>12</v>
          </cell>
          <cell r="H138">
            <v>176.9</v>
          </cell>
          <cell r="I138">
            <v>2.5</v>
          </cell>
        </row>
        <row r="139">
          <cell r="F139" t="str">
            <v>ANGUL</v>
          </cell>
          <cell r="G139">
            <v>15</v>
          </cell>
          <cell r="H139">
            <v>210.45</v>
          </cell>
          <cell r="I139">
            <v>2.5</v>
          </cell>
        </row>
        <row r="140">
          <cell r="F140" t="str">
            <v>KULIANA</v>
          </cell>
          <cell r="G140">
            <v>64</v>
          </cell>
          <cell r="H140">
            <v>854.64</v>
          </cell>
          <cell r="I140">
            <v>2.5</v>
          </cell>
        </row>
        <row r="141">
          <cell r="F141" t="str">
            <v>BHISMAGIRI</v>
          </cell>
          <cell r="G141">
            <v>27</v>
          </cell>
          <cell r="H141">
            <v>584.41</v>
          </cell>
          <cell r="I141">
            <v>2.5</v>
          </cell>
        </row>
        <row r="142">
          <cell r="F142" t="str">
            <v>KODALA</v>
          </cell>
          <cell r="G142">
            <v>90</v>
          </cell>
          <cell r="H142">
            <v>1728.4549999999999</v>
          </cell>
          <cell r="I142">
            <v>2.5</v>
          </cell>
        </row>
        <row r="143">
          <cell r="F143" t="str">
            <v>BHUBANESWAR</v>
          </cell>
          <cell r="G143">
            <v>20</v>
          </cell>
          <cell r="H143">
            <v>416</v>
          </cell>
          <cell r="I143">
            <v>1.6</v>
          </cell>
        </row>
        <row r="144">
          <cell r="F144" t="str">
            <v>BANKI</v>
          </cell>
          <cell r="G144">
            <v>30</v>
          </cell>
          <cell r="H144">
            <v>417.31</v>
          </cell>
          <cell r="I144">
            <v>2.4</v>
          </cell>
        </row>
        <row r="145">
          <cell r="F145" t="str">
            <v>BHUBANESWAR</v>
          </cell>
          <cell r="G145">
            <v>9</v>
          </cell>
          <cell r="H145">
            <v>113.01600000000001</v>
          </cell>
          <cell r="I145">
            <v>1.6</v>
          </cell>
        </row>
        <row r="146">
          <cell r="F146" t="str">
            <v>LAPANGA</v>
          </cell>
          <cell r="G146">
            <v>102</v>
          </cell>
          <cell r="H146">
            <v>2103.5320000000002</v>
          </cell>
          <cell r="I146">
            <v>2.9</v>
          </cell>
        </row>
        <row r="147">
          <cell r="F147" t="str">
            <v>BARIPADA</v>
          </cell>
          <cell r="G147">
            <v>2</v>
          </cell>
          <cell r="H147">
            <v>53.7</v>
          </cell>
          <cell r="I147">
            <v>2.5</v>
          </cell>
        </row>
        <row r="148">
          <cell r="F148" t="str">
            <v>ANGUL</v>
          </cell>
          <cell r="G148">
            <v>150</v>
          </cell>
          <cell r="H148">
            <v>3842.8</v>
          </cell>
          <cell r="I148">
            <v>2.9</v>
          </cell>
        </row>
        <row r="149">
          <cell r="F149" t="str">
            <v>ANGUL</v>
          </cell>
          <cell r="G149">
            <v>55</v>
          </cell>
          <cell r="H149">
            <v>1691.15</v>
          </cell>
          <cell r="I149">
            <v>2.9</v>
          </cell>
        </row>
        <row r="150">
          <cell r="F150" t="str">
            <v>ANGUL</v>
          </cell>
          <cell r="G150">
            <v>42</v>
          </cell>
          <cell r="H150">
            <v>881.25</v>
          </cell>
          <cell r="I150">
            <v>2.9</v>
          </cell>
        </row>
        <row r="151">
          <cell r="F151" t="str">
            <v>RAYAGADA</v>
          </cell>
          <cell r="G151">
            <v>9</v>
          </cell>
          <cell r="H151">
            <v>113.68</v>
          </cell>
          <cell r="I151">
            <v>2.9</v>
          </cell>
        </row>
        <row r="152">
          <cell r="F152" t="str">
            <v>ANGUL</v>
          </cell>
          <cell r="G152">
            <v>5</v>
          </cell>
          <cell r="H152">
            <v>125.08</v>
          </cell>
          <cell r="I152">
            <v>2.5</v>
          </cell>
        </row>
        <row r="153">
          <cell r="F153" t="str">
            <v>ANGUL</v>
          </cell>
          <cell r="G153">
            <v>89</v>
          </cell>
          <cell r="H153">
            <v>2190.7800000000002</v>
          </cell>
          <cell r="I153">
            <v>2.5</v>
          </cell>
        </row>
        <row r="154">
          <cell r="F154" t="str">
            <v>BHATIMUNDA</v>
          </cell>
          <cell r="G154">
            <v>25</v>
          </cell>
          <cell r="H154">
            <v>520</v>
          </cell>
          <cell r="I154">
            <v>0.79999999999999993</v>
          </cell>
        </row>
        <row r="155">
          <cell r="F155" t="str">
            <v>KORAPUT</v>
          </cell>
          <cell r="G155">
            <v>105</v>
          </cell>
          <cell r="H155">
            <v>2605.4</v>
          </cell>
          <cell r="I155">
            <v>2.9</v>
          </cell>
        </row>
        <row r="156">
          <cell r="F156" t="str">
            <v>BANAMALIPUR</v>
          </cell>
          <cell r="G156">
            <v>27</v>
          </cell>
          <cell r="H156">
            <v>584.41</v>
          </cell>
          <cell r="I156">
            <v>2.4</v>
          </cell>
        </row>
        <row r="157">
          <cell r="F157" t="str">
            <v>RAYAGADA</v>
          </cell>
          <cell r="G157">
            <v>50</v>
          </cell>
          <cell r="H157">
            <v>1432.5</v>
          </cell>
          <cell r="I157">
            <v>2.9</v>
          </cell>
        </row>
        <row r="158">
          <cell r="F158" t="str">
            <v>KANDHAMAL</v>
          </cell>
          <cell r="G158">
            <v>25</v>
          </cell>
          <cell r="H158">
            <v>579.67999999999995</v>
          </cell>
          <cell r="I158">
            <v>2.5</v>
          </cell>
        </row>
        <row r="159">
          <cell r="F159" t="str">
            <v>BALIAPAL</v>
          </cell>
          <cell r="G159">
            <v>21</v>
          </cell>
          <cell r="H159">
            <v>362.48399999999998</v>
          </cell>
          <cell r="I159">
            <v>2.5</v>
          </cell>
        </row>
        <row r="160">
          <cell r="F160" t="str">
            <v>KALAPATHAR</v>
          </cell>
          <cell r="G160">
            <v>26</v>
          </cell>
          <cell r="H160">
            <v>599.89</v>
          </cell>
          <cell r="I160">
            <v>2.4</v>
          </cell>
        </row>
        <row r="161">
          <cell r="F161" t="str">
            <v>UDALA</v>
          </cell>
          <cell r="G161">
            <v>82</v>
          </cell>
          <cell r="H161">
            <v>1483.4110000000001</v>
          </cell>
          <cell r="I161">
            <v>2.5</v>
          </cell>
        </row>
        <row r="162">
          <cell r="F162" t="str">
            <v>KULIANA</v>
          </cell>
          <cell r="G162">
            <v>16</v>
          </cell>
          <cell r="H162">
            <v>105.6</v>
          </cell>
          <cell r="I162">
            <v>2.5</v>
          </cell>
        </row>
        <row r="163">
          <cell r="F163" t="str">
            <v>TIHIDI</v>
          </cell>
          <cell r="G163">
            <v>47</v>
          </cell>
          <cell r="H163">
            <v>595.34</v>
          </cell>
          <cell r="I163">
            <v>2.5</v>
          </cell>
        </row>
        <row r="164">
          <cell r="F164" t="str">
            <v>MACHHAGAON</v>
          </cell>
          <cell r="G164">
            <v>20</v>
          </cell>
          <cell r="H164">
            <v>371.89499999999998</v>
          </cell>
          <cell r="I164">
            <v>2.4</v>
          </cell>
        </row>
        <row r="165">
          <cell r="F165" t="str">
            <v>MANGALPUR</v>
          </cell>
          <cell r="G165">
            <v>63</v>
          </cell>
          <cell r="H165">
            <v>678.2</v>
          </cell>
          <cell r="I165">
            <v>2.4</v>
          </cell>
        </row>
        <row r="166">
          <cell r="F166" t="str">
            <v>TALCHER</v>
          </cell>
          <cell r="G166">
            <v>14</v>
          </cell>
          <cell r="H166">
            <v>373.34</v>
          </cell>
          <cell r="I166">
            <v>2.5</v>
          </cell>
        </row>
        <row r="167">
          <cell r="F167" t="str">
            <v>BHUBANESWAR</v>
          </cell>
          <cell r="G167">
            <v>20</v>
          </cell>
          <cell r="H167">
            <v>613</v>
          </cell>
          <cell r="I167">
            <v>1.6</v>
          </cell>
        </row>
        <row r="168">
          <cell r="F168" t="str">
            <v>BHUBANESWAR</v>
          </cell>
          <cell r="G168">
            <v>7</v>
          </cell>
          <cell r="H168">
            <v>43.463999999999999</v>
          </cell>
          <cell r="I168">
            <v>1.6</v>
          </cell>
        </row>
        <row r="169">
          <cell r="F169" t="str">
            <v>JALESWAR</v>
          </cell>
          <cell r="G169">
            <v>22</v>
          </cell>
          <cell r="H169">
            <v>347.62</v>
          </cell>
          <cell r="I169">
            <v>2.5</v>
          </cell>
        </row>
        <row r="170">
          <cell r="F170" t="str">
            <v>BALIAPAL</v>
          </cell>
          <cell r="G170">
            <v>82</v>
          </cell>
          <cell r="H170">
            <v>2011.63</v>
          </cell>
          <cell r="I170">
            <v>2.5</v>
          </cell>
        </row>
        <row r="171">
          <cell r="F171" t="str">
            <v>JALESWAR</v>
          </cell>
          <cell r="G171">
            <v>27</v>
          </cell>
          <cell r="H171">
            <v>323.60000000000002</v>
          </cell>
          <cell r="I171">
            <v>2.5</v>
          </cell>
        </row>
        <row r="172">
          <cell r="F172" t="str">
            <v>ANGUL</v>
          </cell>
          <cell r="G172">
            <v>170</v>
          </cell>
          <cell r="H172">
            <v>3908.5</v>
          </cell>
          <cell r="I172">
            <v>2.9</v>
          </cell>
        </row>
        <row r="173">
          <cell r="F173" t="str">
            <v>ANGUL</v>
          </cell>
          <cell r="G173">
            <v>40</v>
          </cell>
          <cell r="H173">
            <v>1228</v>
          </cell>
          <cell r="I173">
            <v>2.5</v>
          </cell>
        </row>
        <row r="174">
          <cell r="F174" t="str">
            <v>ANGUL</v>
          </cell>
          <cell r="G174">
            <v>4</v>
          </cell>
          <cell r="H174">
            <v>35.64</v>
          </cell>
          <cell r="I174">
            <v>2.5</v>
          </cell>
        </row>
        <row r="175">
          <cell r="F175" t="str">
            <v>JAGATPUR</v>
          </cell>
          <cell r="G175">
            <v>6</v>
          </cell>
          <cell r="H175">
            <v>51.222000000000001</v>
          </cell>
          <cell r="I175">
            <v>0.79999999999999993</v>
          </cell>
        </row>
        <row r="176">
          <cell r="F176" t="str">
            <v>ANGUL</v>
          </cell>
          <cell r="G176">
            <v>4</v>
          </cell>
          <cell r="H176">
            <v>69.974999999999994</v>
          </cell>
          <cell r="I176">
            <v>2.5</v>
          </cell>
        </row>
        <row r="177">
          <cell r="F177" t="str">
            <v>CUTTACK</v>
          </cell>
          <cell r="G177">
            <v>5</v>
          </cell>
          <cell r="H177">
            <v>102.898</v>
          </cell>
          <cell r="I177">
            <v>0.79999999999999993</v>
          </cell>
        </row>
        <row r="178">
          <cell r="F178" t="str">
            <v>ASKA</v>
          </cell>
          <cell r="G178">
            <v>91</v>
          </cell>
          <cell r="H178">
            <v>1852.115</v>
          </cell>
          <cell r="I178">
            <v>2.5</v>
          </cell>
        </row>
        <row r="179">
          <cell r="F179" t="str">
            <v>BERHAMPUR</v>
          </cell>
          <cell r="G179">
            <v>25</v>
          </cell>
          <cell r="H179">
            <v>340.3</v>
          </cell>
          <cell r="I179">
            <v>2.5</v>
          </cell>
        </row>
        <row r="180">
          <cell r="F180" t="str">
            <v>KHALIKOT</v>
          </cell>
          <cell r="G180">
            <v>14</v>
          </cell>
          <cell r="H180">
            <v>54.96</v>
          </cell>
          <cell r="I180">
            <v>2.5</v>
          </cell>
        </row>
        <row r="181">
          <cell r="F181" t="str">
            <v>BERHAMPUR</v>
          </cell>
          <cell r="G181">
            <v>4</v>
          </cell>
          <cell r="H181">
            <v>21.021999999999998</v>
          </cell>
          <cell r="I181">
            <v>2.5</v>
          </cell>
        </row>
        <row r="182">
          <cell r="F182" t="str">
            <v>BALASORE</v>
          </cell>
          <cell r="G182">
            <v>3</v>
          </cell>
          <cell r="H182">
            <v>73.566000000000003</v>
          </cell>
          <cell r="I182">
            <v>2.5</v>
          </cell>
        </row>
        <row r="183">
          <cell r="F183" t="str">
            <v>PADMAPUR (GUNUPUR)</v>
          </cell>
          <cell r="G183">
            <v>4</v>
          </cell>
          <cell r="H183">
            <v>88.8</v>
          </cell>
          <cell r="I183">
            <v>2.6</v>
          </cell>
        </row>
        <row r="184">
          <cell r="F184" t="str">
            <v>SAMBALPUR</v>
          </cell>
          <cell r="G184">
            <v>783</v>
          </cell>
          <cell r="H184">
            <v>18825.89</v>
          </cell>
          <cell r="I184">
            <v>2.6</v>
          </cell>
        </row>
        <row r="185">
          <cell r="F185" t="str">
            <v>KOIRA</v>
          </cell>
          <cell r="G185">
            <v>75</v>
          </cell>
          <cell r="H185">
            <v>2148.6999999999998</v>
          </cell>
          <cell r="I185">
            <v>2.9</v>
          </cell>
        </row>
        <row r="186">
          <cell r="F186" t="str">
            <v>BHATIMUNDA</v>
          </cell>
          <cell r="G186">
            <v>60</v>
          </cell>
          <cell r="H186">
            <v>1248</v>
          </cell>
          <cell r="I186">
            <v>0.79999999999999993</v>
          </cell>
        </row>
        <row r="187">
          <cell r="F187" t="str">
            <v>MANGALPUR</v>
          </cell>
          <cell r="G187">
            <v>25</v>
          </cell>
          <cell r="H187">
            <v>360</v>
          </cell>
          <cell r="I187">
            <v>2.4</v>
          </cell>
        </row>
        <row r="188">
          <cell r="F188" t="str">
            <v>MERAMUNDALI</v>
          </cell>
          <cell r="G188">
            <v>91</v>
          </cell>
          <cell r="H188">
            <v>1804.01</v>
          </cell>
          <cell r="I188">
            <v>2.9</v>
          </cell>
        </row>
        <row r="189">
          <cell r="F189" t="str">
            <v>ANGUL</v>
          </cell>
          <cell r="G189">
            <v>31</v>
          </cell>
          <cell r="H189">
            <v>946.15</v>
          </cell>
          <cell r="I189">
            <v>2.5</v>
          </cell>
        </row>
        <row r="190">
          <cell r="F190" t="str">
            <v>MUKUNDAPUR</v>
          </cell>
          <cell r="G190">
            <v>19</v>
          </cell>
          <cell r="H190">
            <v>223.148</v>
          </cell>
          <cell r="I190">
            <v>2.4</v>
          </cell>
        </row>
        <row r="191">
          <cell r="F191" t="str">
            <v>SULIAPADA</v>
          </cell>
          <cell r="G191">
            <v>3</v>
          </cell>
          <cell r="H191">
            <v>79.75</v>
          </cell>
          <cell r="I191">
            <v>2.5</v>
          </cell>
        </row>
        <row r="192">
          <cell r="F192" t="str">
            <v>MACHHAGARH (KEONJHAR)</v>
          </cell>
          <cell r="G192">
            <v>3</v>
          </cell>
          <cell r="H192">
            <v>79.75</v>
          </cell>
          <cell r="I192">
            <v>2.5</v>
          </cell>
        </row>
        <row r="193">
          <cell r="F193" t="str">
            <v>BINKA</v>
          </cell>
          <cell r="G193">
            <v>10</v>
          </cell>
          <cell r="H193">
            <v>70.319999999999993</v>
          </cell>
          <cell r="I193">
            <v>2.6</v>
          </cell>
        </row>
        <row r="194">
          <cell r="F194" t="str">
            <v>ANGUL</v>
          </cell>
          <cell r="G194">
            <v>145</v>
          </cell>
          <cell r="H194">
            <v>4123.9799999999996</v>
          </cell>
          <cell r="I194">
            <v>2.9</v>
          </cell>
        </row>
        <row r="195">
          <cell r="F195" t="str">
            <v>JAJPUR</v>
          </cell>
          <cell r="G195">
            <v>94</v>
          </cell>
          <cell r="H195">
            <v>2460.62</v>
          </cell>
          <cell r="I195">
            <v>2.9</v>
          </cell>
        </row>
        <row r="196">
          <cell r="F196" t="str">
            <v>JAJPUR</v>
          </cell>
          <cell r="G196">
            <v>763</v>
          </cell>
          <cell r="H196">
            <v>11263.79</v>
          </cell>
          <cell r="I196">
            <v>2.9</v>
          </cell>
        </row>
        <row r="197">
          <cell r="F197" t="str">
            <v>GOPALPUR (BALASORE)</v>
          </cell>
          <cell r="G197">
            <v>69</v>
          </cell>
          <cell r="H197">
            <v>1266.9960000000001</v>
          </cell>
          <cell r="I197">
            <v>2.5</v>
          </cell>
        </row>
        <row r="198">
          <cell r="F198" t="str">
            <v>MUKUNDAPUR</v>
          </cell>
          <cell r="G198">
            <v>25</v>
          </cell>
          <cell r="H198">
            <v>616.25</v>
          </cell>
          <cell r="I198">
            <v>2.4</v>
          </cell>
        </row>
        <row r="199">
          <cell r="F199" t="str">
            <v>BRAHMABARADA</v>
          </cell>
          <cell r="G199">
            <v>30</v>
          </cell>
          <cell r="H199">
            <v>934.5</v>
          </cell>
          <cell r="I199">
            <v>2.4</v>
          </cell>
        </row>
        <row r="200">
          <cell r="F200" t="str">
            <v>TANGI (CUTTACK)</v>
          </cell>
          <cell r="G200">
            <v>30</v>
          </cell>
          <cell r="H200">
            <v>774.8</v>
          </cell>
          <cell r="I200">
            <v>0.8</v>
          </cell>
        </row>
        <row r="201">
          <cell r="F201" t="str">
            <v>BHUBANESWAR</v>
          </cell>
          <cell r="G201">
            <v>27</v>
          </cell>
          <cell r="H201">
            <v>584.41</v>
          </cell>
          <cell r="I201">
            <v>1.6</v>
          </cell>
        </row>
        <row r="202">
          <cell r="F202" t="str">
            <v>CUTTACK</v>
          </cell>
          <cell r="G202">
            <v>5</v>
          </cell>
          <cell r="H202">
            <v>51.2</v>
          </cell>
          <cell r="I202">
            <v>0.79999999999999993</v>
          </cell>
        </row>
        <row r="203">
          <cell r="F203" t="str">
            <v>TIHIDI</v>
          </cell>
          <cell r="G203">
            <v>3</v>
          </cell>
          <cell r="H203">
            <v>76.11</v>
          </cell>
          <cell r="I203">
            <v>2.5</v>
          </cell>
        </row>
        <row r="204">
          <cell r="F204" t="str">
            <v>CHHATRAPUR</v>
          </cell>
          <cell r="G204">
            <v>110</v>
          </cell>
          <cell r="H204">
            <v>2316.8049999999998</v>
          </cell>
          <cell r="I204">
            <v>2.5</v>
          </cell>
        </row>
        <row r="205">
          <cell r="F205" t="str">
            <v>BERHAMPUR</v>
          </cell>
          <cell r="G205">
            <v>10</v>
          </cell>
          <cell r="H205">
            <v>152.44999999999999</v>
          </cell>
          <cell r="I205">
            <v>2.5</v>
          </cell>
        </row>
        <row r="206">
          <cell r="F206" t="str">
            <v>NAYAGARH</v>
          </cell>
          <cell r="G206">
            <v>118</v>
          </cell>
          <cell r="H206">
            <v>1738.82</v>
          </cell>
          <cell r="I206">
            <v>2.5</v>
          </cell>
        </row>
        <row r="207">
          <cell r="F207" t="str">
            <v>MOUDA MAHANGA</v>
          </cell>
          <cell r="G207">
            <v>62</v>
          </cell>
          <cell r="H207">
            <v>1213.5060000000001</v>
          </cell>
          <cell r="I207">
            <v>1.6</v>
          </cell>
        </row>
        <row r="208">
          <cell r="F208" t="str">
            <v>CHANDAPUR</v>
          </cell>
          <cell r="G208">
            <v>10</v>
          </cell>
          <cell r="H208">
            <v>157.1</v>
          </cell>
          <cell r="I208">
            <v>2.4</v>
          </cell>
        </row>
        <row r="209">
          <cell r="F209" t="str">
            <v>BANAMALIPUR</v>
          </cell>
          <cell r="G209">
            <v>11</v>
          </cell>
          <cell r="H209">
            <v>126.426</v>
          </cell>
          <cell r="I209">
            <v>2.4</v>
          </cell>
        </row>
        <row r="210">
          <cell r="F210" t="str">
            <v>KUAMARA</v>
          </cell>
          <cell r="G210">
            <v>3</v>
          </cell>
          <cell r="H210">
            <v>78.150000000000006</v>
          </cell>
          <cell r="I210">
            <v>2.5</v>
          </cell>
        </row>
        <row r="211">
          <cell r="F211" t="str">
            <v>KHURDA</v>
          </cell>
          <cell r="G211">
            <v>18</v>
          </cell>
          <cell r="H211">
            <v>376.38799999999998</v>
          </cell>
          <cell r="I211">
            <v>2.4</v>
          </cell>
        </row>
        <row r="212">
          <cell r="F212" t="str">
            <v>ANGUL</v>
          </cell>
          <cell r="G212">
            <v>6</v>
          </cell>
          <cell r="H212">
            <v>69.62</v>
          </cell>
          <cell r="I212">
            <v>2.5</v>
          </cell>
        </row>
        <row r="213">
          <cell r="F213" t="str">
            <v>KARANJIA</v>
          </cell>
          <cell r="G213">
            <v>3</v>
          </cell>
          <cell r="H213">
            <v>78.150000000000006</v>
          </cell>
          <cell r="I213">
            <v>2.5</v>
          </cell>
        </row>
        <row r="214">
          <cell r="F214" t="str">
            <v>JALESWAR</v>
          </cell>
          <cell r="G214">
            <v>10</v>
          </cell>
          <cell r="H214">
            <v>260.5</v>
          </cell>
          <cell r="I214">
            <v>2.5</v>
          </cell>
        </row>
        <row r="215">
          <cell r="F215" t="str">
            <v>BARBIL</v>
          </cell>
          <cell r="G215">
            <v>90</v>
          </cell>
          <cell r="H215">
            <v>1599.43</v>
          </cell>
          <cell r="I215">
            <v>2.9</v>
          </cell>
        </row>
        <row r="216">
          <cell r="F216" t="str">
            <v>PARADEEP</v>
          </cell>
          <cell r="G216">
            <v>25</v>
          </cell>
          <cell r="H216">
            <v>491.65</v>
          </cell>
          <cell r="I216">
            <v>2.5</v>
          </cell>
        </row>
        <row r="217">
          <cell r="F217" t="str">
            <v>DAMANJODI</v>
          </cell>
          <cell r="G217">
            <v>15</v>
          </cell>
          <cell r="H217">
            <v>224.69</v>
          </cell>
          <cell r="I217">
            <v>2.9</v>
          </cell>
        </row>
        <row r="218">
          <cell r="F218" t="str">
            <v>BALIGUDA</v>
          </cell>
          <cell r="G218">
            <v>21</v>
          </cell>
          <cell r="H218">
            <v>232.32599999999999</v>
          </cell>
          <cell r="I218">
            <v>2.5</v>
          </cell>
        </row>
        <row r="219">
          <cell r="F219" t="str">
            <v>PADMAPUR (GUNUPUR)</v>
          </cell>
          <cell r="G219">
            <v>12</v>
          </cell>
          <cell r="H219">
            <v>162</v>
          </cell>
          <cell r="I219">
            <v>2.6</v>
          </cell>
        </row>
        <row r="220">
          <cell r="F220" t="str">
            <v>CUTTACK</v>
          </cell>
          <cell r="G220">
            <v>56</v>
          </cell>
          <cell r="H220">
            <v>778.76</v>
          </cell>
          <cell r="I220">
            <v>0.79999999999999993</v>
          </cell>
        </row>
        <row r="221">
          <cell r="F221" t="str">
            <v>CHANDAPUR</v>
          </cell>
          <cell r="G221">
            <v>25</v>
          </cell>
          <cell r="H221">
            <v>716.29</v>
          </cell>
          <cell r="I221">
            <v>2.4</v>
          </cell>
        </row>
        <row r="222">
          <cell r="F222" t="str">
            <v>KHALIKOT</v>
          </cell>
          <cell r="G222">
            <v>18</v>
          </cell>
          <cell r="H222">
            <v>270.35000000000002</v>
          </cell>
          <cell r="I222">
            <v>2.5</v>
          </cell>
        </row>
        <row r="223">
          <cell r="F223" t="str">
            <v>BERHAMPUR</v>
          </cell>
          <cell r="G223">
            <v>7</v>
          </cell>
          <cell r="H223">
            <v>134.28</v>
          </cell>
          <cell r="I223">
            <v>2.5</v>
          </cell>
        </row>
        <row r="224">
          <cell r="F224" t="str">
            <v>MOUDA MAHANGA</v>
          </cell>
          <cell r="G224">
            <v>1</v>
          </cell>
          <cell r="H224">
            <v>20</v>
          </cell>
          <cell r="I224">
            <v>1.6</v>
          </cell>
        </row>
        <row r="225">
          <cell r="F225" t="str">
            <v>BALUGAON</v>
          </cell>
          <cell r="G225">
            <v>125</v>
          </cell>
          <cell r="H225">
            <v>2089</v>
          </cell>
          <cell r="I225">
            <v>2.5</v>
          </cell>
        </row>
        <row r="226">
          <cell r="F226" t="str">
            <v>JAJPUR</v>
          </cell>
          <cell r="G226">
            <v>31</v>
          </cell>
          <cell r="H226">
            <v>645</v>
          </cell>
          <cell r="I226">
            <v>2.9</v>
          </cell>
        </row>
        <row r="227">
          <cell r="F227" t="str">
            <v>RAYAGADA</v>
          </cell>
          <cell r="G227">
            <v>34</v>
          </cell>
          <cell r="H227">
            <v>590.80999999999995</v>
          </cell>
          <cell r="I227">
            <v>2.9</v>
          </cell>
        </row>
        <row r="228">
          <cell r="F228" t="str">
            <v>JALESWAR</v>
          </cell>
          <cell r="G228">
            <v>12</v>
          </cell>
          <cell r="H228">
            <v>105.536</v>
          </cell>
          <cell r="I228">
            <v>2.5</v>
          </cell>
        </row>
        <row r="229">
          <cell r="F229" t="str">
            <v>BALASORE</v>
          </cell>
          <cell r="G229">
            <v>6</v>
          </cell>
          <cell r="H229">
            <v>73</v>
          </cell>
          <cell r="I229">
            <v>2.5</v>
          </cell>
        </row>
        <row r="230">
          <cell r="F230" t="str">
            <v>MOUDA MAHANGA</v>
          </cell>
          <cell r="G230">
            <v>10</v>
          </cell>
          <cell r="H230">
            <v>286.5</v>
          </cell>
          <cell r="I230">
            <v>1.6</v>
          </cell>
        </row>
        <row r="231">
          <cell r="F231" t="str">
            <v>BALUGAON</v>
          </cell>
          <cell r="G231">
            <v>2</v>
          </cell>
          <cell r="H231">
            <v>39</v>
          </cell>
          <cell r="I231">
            <v>2.5</v>
          </cell>
        </row>
        <row r="232">
          <cell r="F232" t="str">
            <v>ANGUL</v>
          </cell>
          <cell r="G232">
            <v>56</v>
          </cell>
          <cell r="H232">
            <v>1578.2919999999999</v>
          </cell>
          <cell r="I232">
            <v>2.5</v>
          </cell>
        </row>
        <row r="233">
          <cell r="F233" t="str">
            <v>JAJPUR</v>
          </cell>
          <cell r="G233">
            <v>51</v>
          </cell>
          <cell r="H233">
            <v>715.95</v>
          </cell>
          <cell r="I233">
            <v>2.9</v>
          </cell>
        </row>
        <row r="234">
          <cell r="F234" t="str">
            <v>ANGUL</v>
          </cell>
          <cell r="G234">
            <v>24</v>
          </cell>
          <cell r="H234">
            <v>336.10199999999998</v>
          </cell>
          <cell r="I234">
            <v>2.5</v>
          </cell>
        </row>
        <row r="235">
          <cell r="F235" t="str">
            <v>ANGUL</v>
          </cell>
          <cell r="G235">
            <v>2</v>
          </cell>
          <cell r="H235">
            <v>54.82</v>
          </cell>
          <cell r="I235">
            <v>2.5</v>
          </cell>
        </row>
        <row r="236">
          <cell r="F236" t="str">
            <v>JAJPUR TOWN</v>
          </cell>
          <cell r="G236">
            <v>10</v>
          </cell>
          <cell r="H236">
            <v>115</v>
          </cell>
          <cell r="I236">
            <v>2.4</v>
          </cell>
        </row>
        <row r="237">
          <cell r="F237" t="str">
            <v>KUAMARA</v>
          </cell>
          <cell r="G237">
            <v>25</v>
          </cell>
          <cell r="H237">
            <v>498.53</v>
          </cell>
          <cell r="I237">
            <v>2.5</v>
          </cell>
        </row>
        <row r="238">
          <cell r="F238" t="str">
            <v>BALUGAON</v>
          </cell>
          <cell r="G238">
            <v>2</v>
          </cell>
          <cell r="H238">
            <v>7.5839999999999996</v>
          </cell>
          <cell r="I238">
            <v>2.5</v>
          </cell>
        </row>
        <row r="239">
          <cell r="F239" t="str">
            <v>BARAGARH</v>
          </cell>
          <cell r="G239">
            <v>9</v>
          </cell>
          <cell r="H239">
            <v>47.704000000000001</v>
          </cell>
          <cell r="I239">
            <v>2.6</v>
          </cell>
        </row>
        <row r="240">
          <cell r="F240" t="str">
            <v>ANGUL</v>
          </cell>
          <cell r="G240">
            <v>3</v>
          </cell>
          <cell r="H240">
            <v>51.88</v>
          </cell>
          <cell r="I240">
            <v>2.5</v>
          </cell>
        </row>
        <row r="241">
          <cell r="F241" t="str">
            <v>BARIPADA</v>
          </cell>
          <cell r="G241">
            <v>20</v>
          </cell>
          <cell r="H241">
            <v>230</v>
          </cell>
          <cell r="I241">
            <v>2.5</v>
          </cell>
        </row>
        <row r="242">
          <cell r="F242" t="str">
            <v>ANGUL</v>
          </cell>
          <cell r="G242">
            <v>5</v>
          </cell>
          <cell r="H242">
            <v>94.85</v>
          </cell>
          <cell r="I242">
            <v>2.5</v>
          </cell>
        </row>
        <row r="243">
          <cell r="F243" t="str">
            <v>RAMBHA</v>
          </cell>
          <cell r="G243">
            <v>141</v>
          </cell>
          <cell r="H243">
            <v>3391.73</v>
          </cell>
          <cell r="I243">
            <v>2.5</v>
          </cell>
        </row>
        <row r="244">
          <cell r="F244" t="str">
            <v>ANGUL</v>
          </cell>
          <cell r="G244">
            <v>189</v>
          </cell>
          <cell r="H244">
            <v>2677.05</v>
          </cell>
          <cell r="I244">
            <v>2.9</v>
          </cell>
        </row>
        <row r="245">
          <cell r="F245" t="str">
            <v>ANGUL</v>
          </cell>
          <cell r="G245">
            <v>53</v>
          </cell>
          <cell r="H245">
            <v>1594.61</v>
          </cell>
          <cell r="I245">
            <v>2.5</v>
          </cell>
        </row>
        <row r="246">
          <cell r="F246" t="str">
            <v>ANGUL</v>
          </cell>
          <cell r="G246">
            <v>172</v>
          </cell>
          <cell r="H246">
            <v>5162.2</v>
          </cell>
          <cell r="I246">
            <v>2.9</v>
          </cell>
        </row>
        <row r="247">
          <cell r="F247" t="str">
            <v>TELKOI (LANPANGA)</v>
          </cell>
          <cell r="G247">
            <v>70</v>
          </cell>
          <cell r="H247">
            <v>1474.62</v>
          </cell>
          <cell r="I247">
            <v>2.9</v>
          </cell>
        </row>
        <row r="248">
          <cell r="F248" t="str">
            <v>GOPINATHPUR PAGA</v>
          </cell>
          <cell r="G248">
            <v>1</v>
          </cell>
          <cell r="H248">
            <v>30</v>
          </cell>
          <cell r="I248">
            <v>0.8</v>
          </cell>
        </row>
        <row r="249">
          <cell r="F249" t="str">
            <v>BONTH CHAK</v>
          </cell>
          <cell r="G249">
            <v>104</v>
          </cell>
          <cell r="H249">
            <v>4160</v>
          </cell>
          <cell r="I249">
            <v>2.5</v>
          </cell>
        </row>
        <row r="250">
          <cell r="F250" t="str">
            <v>BONTH CHAK</v>
          </cell>
          <cell r="G250">
            <v>3</v>
          </cell>
          <cell r="H250">
            <v>23.85</v>
          </cell>
          <cell r="I250">
            <v>2.5</v>
          </cell>
        </row>
        <row r="251">
          <cell r="F251" t="str">
            <v>ANGUL</v>
          </cell>
          <cell r="G251">
            <v>13</v>
          </cell>
          <cell r="H251">
            <v>259</v>
          </cell>
          <cell r="I251">
            <v>2.5</v>
          </cell>
        </row>
        <row r="252">
          <cell r="F252" t="str">
            <v>JHARSUGUDA</v>
          </cell>
          <cell r="G252">
            <v>25</v>
          </cell>
          <cell r="H252">
            <v>509.25</v>
          </cell>
          <cell r="I252">
            <v>2.6</v>
          </cell>
        </row>
        <row r="253">
          <cell r="F253" t="str">
            <v>BALIA STORE</v>
          </cell>
          <cell r="G253">
            <v>8</v>
          </cell>
          <cell r="H253">
            <v>131.81</v>
          </cell>
          <cell r="I253">
            <v>1.6</v>
          </cell>
        </row>
        <row r="254">
          <cell r="F254" t="str">
            <v>PADMAPUR (GUNUPUR)</v>
          </cell>
          <cell r="G254">
            <v>5</v>
          </cell>
          <cell r="H254">
            <v>42.67</v>
          </cell>
          <cell r="I254">
            <v>2.6</v>
          </cell>
        </row>
        <row r="255">
          <cell r="F255" t="str">
            <v>BRAHMABARADA</v>
          </cell>
          <cell r="G255">
            <v>32</v>
          </cell>
          <cell r="H255">
            <v>608.07000000000005</v>
          </cell>
          <cell r="I255">
            <v>2.4</v>
          </cell>
        </row>
        <row r="256">
          <cell r="F256" t="str">
            <v>MACHHAGAON</v>
          </cell>
          <cell r="G256">
            <v>15</v>
          </cell>
          <cell r="H256">
            <v>235.12</v>
          </cell>
          <cell r="I256">
            <v>2.4</v>
          </cell>
        </row>
        <row r="257">
          <cell r="F257" t="str">
            <v>PATTAMUNDAI</v>
          </cell>
          <cell r="G257">
            <v>32</v>
          </cell>
          <cell r="H257">
            <v>863.88</v>
          </cell>
          <cell r="I257">
            <v>2.4</v>
          </cell>
        </row>
        <row r="258">
          <cell r="F258" t="str">
            <v xml:space="preserve">BANAPUR </v>
          </cell>
          <cell r="G258">
            <v>15</v>
          </cell>
          <cell r="H258">
            <v>210.45</v>
          </cell>
          <cell r="I258">
            <v>2.5</v>
          </cell>
        </row>
        <row r="259">
          <cell r="F259" t="str">
            <v>BALIAPAL</v>
          </cell>
          <cell r="G259">
            <v>5</v>
          </cell>
          <cell r="H259">
            <v>142.86000000000001</v>
          </cell>
          <cell r="I259">
            <v>2.5</v>
          </cell>
        </row>
        <row r="260">
          <cell r="F260" t="str">
            <v>ANGUL</v>
          </cell>
          <cell r="G260">
            <v>1</v>
          </cell>
          <cell r="H260">
            <v>6.51</v>
          </cell>
          <cell r="I260">
            <v>2.5</v>
          </cell>
        </row>
        <row r="261">
          <cell r="F261" t="str">
            <v>TALCHER</v>
          </cell>
          <cell r="G261">
            <v>12</v>
          </cell>
          <cell r="H261">
            <v>123.14</v>
          </cell>
          <cell r="I261">
            <v>2.5</v>
          </cell>
        </row>
        <row r="262">
          <cell r="F262" t="str">
            <v>MOUDA MAHANGA</v>
          </cell>
          <cell r="G262">
            <v>132</v>
          </cell>
          <cell r="H262">
            <v>2371.6799999999998</v>
          </cell>
          <cell r="I262">
            <v>1.6</v>
          </cell>
        </row>
        <row r="263">
          <cell r="F263" t="str">
            <v>KALAPATHAR</v>
          </cell>
          <cell r="G263">
            <v>101</v>
          </cell>
          <cell r="H263">
            <v>1981.0640000000001</v>
          </cell>
          <cell r="I263">
            <v>2.4</v>
          </cell>
        </row>
        <row r="264">
          <cell r="F264" t="str">
            <v>BERHAMPUR</v>
          </cell>
          <cell r="G264">
            <v>70</v>
          </cell>
          <cell r="H264">
            <v>974.15899999999999</v>
          </cell>
          <cell r="I264">
            <v>2.5</v>
          </cell>
        </row>
        <row r="265">
          <cell r="F265" t="str">
            <v>KHALIKOT</v>
          </cell>
          <cell r="G265">
            <v>7</v>
          </cell>
          <cell r="H265">
            <v>550.65</v>
          </cell>
          <cell r="I265">
            <v>2.5</v>
          </cell>
        </row>
        <row r="266">
          <cell r="F266" t="str">
            <v>BERHAMPUR</v>
          </cell>
          <cell r="G266">
            <v>11</v>
          </cell>
          <cell r="H266">
            <v>192.86</v>
          </cell>
          <cell r="I266">
            <v>2.5</v>
          </cell>
        </row>
        <row r="267">
          <cell r="F267" t="str">
            <v>BERHAMPUR</v>
          </cell>
          <cell r="G267">
            <v>30</v>
          </cell>
          <cell r="H267">
            <v>579.5</v>
          </cell>
          <cell r="I267">
            <v>2.5</v>
          </cell>
        </row>
        <row r="268">
          <cell r="F268" t="str">
            <v>BERHAMPUR</v>
          </cell>
          <cell r="G268">
            <v>5</v>
          </cell>
          <cell r="H268">
            <v>82.12</v>
          </cell>
          <cell r="I268">
            <v>2.5</v>
          </cell>
        </row>
        <row r="269">
          <cell r="F269" t="str">
            <v>ASKA</v>
          </cell>
          <cell r="G269">
            <v>41</v>
          </cell>
          <cell r="H269">
            <v>862.7</v>
          </cell>
          <cell r="I269">
            <v>2.5</v>
          </cell>
        </row>
        <row r="270">
          <cell r="F270" t="str">
            <v>BARAGARH</v>
          </cell>
          <cell r="G270">
            <v>39</v>
          </cell>
          <cell r="H270">
            <v>618.29999999999995</v>
          </cell>
          <cell r="I270">
            <v>2.6</v>
          </cell>
        </row>
        <row r="271">
          <cell r="F271" t="str">
            <v>ROURKELA</v>
          </cell>
          <cell r="G271">
            <v>50</v>
          </cell>
          <cell r="H271">
            <v>983.3</v>
          </cell>
          <cell r="I271">
            <v>2.6</v>
          </cell>
        </row>
        <row r="272">
          <cell r="F272" t="str">
            <v>BHATIMUNDA</v>
          </cell>
          <cell r="G272">
            <v>80</v>
          </cell>
          <cell r="H272">
            <v>2036</v>
          </cell>
          <cell r="I272">
            <v>0.79999999999999993</v>
          </cell>
        </row>
        <row r="273">
          <cell r="F273" t="str">
            <v>ANGUL</v>
          </cell>
          <cell r="G273">
            <v>30</v>
          </cell>
          <cell r="H273">
            <v>742.74</v>
          </cell>
          <cell r="I273">
            <v>2.9</v>
          </cell>
        </row>
        <row r="274">
          <cell r="F274" t="str">
            <v>TANGI (CUTTACK)</v>
          </cell>
          <cell r="G274">
            <v>18</v>
          </cell>
          <cell r="H274">
            <v>387.2</v>
          </cell>
          <cell r="I274">
            <v>0.8</v>
          </cell>
        </row>
        <row r="275">
          <cell r="F275" t="str">
            <v>KOIRA</v>
          </cell>
          <cell r="G275">
            <v>25</v>
          </cell>
          <cell r="H275">
            <v>623.6</v>
          </cell>
          <cell r="I275">
            <v>2.9</v>
          </cell>
        </row>
        <row r="276">
          <cell r="F276" t="str">
            <v>RAYAGADA</v>
          </cell>
          <cell r="G276">
            <v>5</v>
          </cell>
          <cell r="H276">
            <v>143.25</v>
          </cell>
          <cell r="I276">
            <v>2.9</v>
          </cell>
        </row>
        <row r="277">
          <cell r="F277" t="str">
            <v>RAYAGADA</v>
          </cell>
          <cell r="G277">
            <v>25</v>
          </cell>
          <cell r="H277">
            <v>576.25</v>
          </cell>
          <cell r="I277">
            <v>2.9</v>
          </cell>
        </row>
        <row r="278">
          <cell r="F278" t="str">
            <v>KOIRA</v>
          </cell>
          <cell r="G278">
            <v>45</v>
          </cell>
          <cell r="H278">
            <v>965.25</v>
          </cell>
          <cell r="I278">
            <v>2.9</v>
          </cell>
        </row>
        <row r="279">
          <cell r="F279" t="str">
            <v>BALASORE</v>
          </cell>
          <cell r="G279">
            <v>47</v>
          </cell>
          <cell r="H279">
            <v>1017.168</v>
          </cell>
          <cell r="I279">
            <v>2.5</v>
          </cell>
        </row>
        <row r="280">
          <cell r="F280" t="str">
            <v>ADASPUR</v>
          </cell>
          <cell r="G280">
            <v>76</v>
          </cell>
          <cell r="H280">
            <v>1746</v>
          </cell>
          <cell r="I280">
            <v>1.6</v>
          </cell>
        </row>
        <row r="281">
          <cell r="F281" t="str">
            <v>CHHATRAPUR</v>
          </cell>
          <cell r="G281">
            <v>21</v>
          </cell>
          <cell r="H281">
            <v>407.13600000000002</v>
          </cell>
          <cell r="I281">
            <v>2.5</v>
          </cell>
        </row>
        <row r="282">
          <cell r="F282" t="str">
            <v>JAJPUR</v>
          </cell>
          <cell r="G282">
            <v>373</v>
          </cell>
          <cell r="H282">
            <v>7772.29</v>
          </cell>
          <cell r="I282">
            <v>2.9</v>
          </cell>
        </row>
        <row r="283">
          <cell r="F283" t="str">
            <v>JAJPUR</v>
          </cell>
          <cell r="G283">
            <v>29</v>
          </cell>
          <cell r="H283">
            <v>580.33000000000004</v>
          </cell>
          <cell r="I283">
            <v>2.9</v>
          </cell>
        </row>
        <row r="284">
          <cell r="F284" t="str">
            <v>JAJPUR</v>
          </cell>
          <cell r="G284">
            <v>8</v>
          </cell>
          <cell r="H284">
            <v>166.85599999999999</v>
          </cell>
          <cell r="I284">
            <v>2.4</v>
          </cell>
        </row>
        <row r="285">
          <cell r="F285" t="str">
            <v>NIMAPARA</v>
          </cell>
          <cell r="G285">
            <v>23</v>
          </cell>
          <cell r="H285">
            <v>465.40800000000002</v>
          </cell>
          <cell r="I285">
            <v>2.4</v>
          </cell>
        </row>
        <row r="286">
          <cell r="F286" t="str">
            <v>RAJKANIKA</v>
          </cell>
          <cell r="G286">
            <v>19</v>
          </cell>
          <cell r="H286">
            <v>218.5</v>
          </cell>
          <cell r="I286">
            <v>2.5</v>
          </cell>
        </row>
        <row r="287">
          <cell r="F287" t="str">
            <v xml:space="preserve">PARALAKHEMUNDI </v>
          </cell>
          <cell r="G287">
            <v>16</v>
          </cell>
          <cell r="H287">
            <v>188</v>
          </cell>
          <cell r="I287">
            <v>2.6</v>
          </cell>
        </row>
        <row r="288">
          <cell r="F288" t="str">
            <v>BARAGARH</v>
          </cell>
          <cell r="G288">
            <v>28</v>
          </cell>
          <cell r="H288">
            <v>624.36</v>
          </cell>
          <cell r="I288">
            <v>2.6</v>
          </cell>
        </row>
        <row r="289">
          <cell r="F289" t="str">
            <v>SIMILIGUDA</v>
          </cell>
          <cell r="G289">
            <v>2</v>
          </cell>
          <cell r="H289">
            <v>40.200000000000003</v>
          </cell>
          <cell r="I289">
            <v>2.9</v>
          </cell>
        </row>
        <row r="290">
          <cell r="F290" t="str">
            <v>JEYPORE</v>
          </cell>
          <cell r="G290">
            <v>6</v>
          </cell>
          <cell r="H290">
            <v>161.1</v>
          </cell>
          <cell r="I290">
            <v>2.9</v>
          </cell>
        </row>
        <row r="291">
          <cell r="F291" t="str">
            <v>JEYPORE</v>
          </cell>
          <cell r="G291">
            <v>9</v>
          </cell>
          <cell r="H291">
            <v>201.15</v>
          </cell>
          <cell r="I291">
            <v>2.9</v>
          </cell>
        </row>
        <row r="292">
          <cell r="F292" t="str">
            <v>NABARANGPUR</v>
          </cell>
          <cell r="G292">
            <v>2</v>
          </cell>
          <cell r="H292">
            <v>40.200000000000003</v>
          </cell>
          <cell r="I292">
            <v>2.9</v>
          </cell>
        </row>
        <row r="293">
          <cell r="F293" t="str">
            <v>ANGUL</v>
          </cell>
          <cell r="G293">
            <v>25</v>
          </cell>
          <cell r="H293">
            <v>526.65</v>
          </cell>
          <cell r="I293">
            <v>2.9</v>
          </cell>
        </row>
        <row r="294">
          <cell r="F294" t="str">
            <v>ANGUL</v>
          </cell>
          <cell r="G294">
            <v>80</v>
          </cell>
          <cell r="H294">
            <v>1756.088</v>
          </cell>
          <cell r="I294">
            <v>2.9</v>
          </cell>
        </row>
        <row r="295">
          <cell r="F295" t="str">
            <v>ANGUL</v>
          </cell>
          <cell r="G295">
            <v>32</v>
          </cell>
          <cell r="H295">
            <v>651.25</v>
          </cell>
          <cell r="I295">
            <v>2.9</v>
          </cell>
        </row>
        <row r="296">
          <cell r="F296" t="str">
            <v>ANGUL</v>
          </cell>
          <cell r="G296">
            <v>212</v>
          </cell>
          <cell r="H296">
            <v>4892.51</v>
          </cell>
          <cell r="I296">
            <v>2.9</v>
          </cell>
        </row>
        <row r="297">
          <cell r="F297" t="str">
            <v>DAMANJODI</v>
          </cell>
          <cell r="G297">
            <v>165</v>
          </cell>
          <cell r="H297">
            <v>3537.85</v>
          </cell>
          <cell r="I297">
            <v>2.9</v>
          </cell>
        </row>
        <row r="298">
          <cell r="F298" t="str">
            <v>UDALA</v>
          </cell>
          <cell r="G298">
            <v>33</v>
          </cell>
          <cell r="H298">
            <v>516.25</v>
          </cell>
          <cell r="I298">
            <v>2.5</v>
          </cell>
        </row>
        <row r="299">
          <cell r="F299" t="str">
            <v>JATNI</v>
          </cell>
          <cell r="G299">
            <v>34</v>
          </cell>
          <cell r="H299">
            <v>781.21</v>
          </cell>
          <cell r="I299">
            <v>2.4</v>
          </cell>
        </row>
        <row r="300">
          <cell r="F300" t="str">
            <v>ANGUL</v>
          </cell>
          <cell r="G300">
            <v>17</v>
          </cell>
          <cell r="H300">
            <v>348.83800000000002</v>
          </cell>
          <cell r="I300">
            <v>2.5</v>
          </cell>
        </row>
        <row r="301">
          <cell r="F301" t="str">
            <v>BHUBANESWAR</v>
          </cell>
          <cell r="G301">
            <v>77</v>
          </cell>
          <cell r="H301">
            <v>962.68</v>
          </cell>
          <cell r="I301">
            <v>1.6</v>
          </cell>
        </row>
        <row r="302">
          <cell r="F302" t="str">
            <v>JAJPUR ROAD</v>
          </cell>
          <cell r="G302">
            <v>15</v>
          </cell>
          <cell r="H302">
            <v>429.75</v>
          </cell>
          <cell r="I302">
            <v>2.4</v>
          </cell>
        </row>
        <row r="303">
          <cell r="F303" t="str">
            <v>JAJPUR ROAD</v>
          </cell>
          <cell r="G303">
            <v>10</v>
          </cell>
          <cell r="H303">
            <v>196.66</v>
          </cell>
          <cell r="I303">
            <v>2.4</v>
          </cell>
        </row>
        <row r="304">
          <cell r="F304" t="str">
            <v>ANGUL</v>
          </cell>
          <cell r="G304">
            <v>50</v>
          </cell>
          <cell r="H304">
            <v>964.9</v>
          </cell>
          <cell r="I304">
            <v>2.9</v>
          </cell>
        </row>
        <row r="305">
          <cell r="F305" t="str">
            <v>BHATIMUNDA</v>
          </cell>
          <cell r="G305">
            <v>64</v>
          </cell>
          <cell r="H305">
            <v>1030.5</v>
          </cell>
          <cell r="I305">
            <v>0.79999999999999993</v>
          </cell>
        </row>
        <row r="306">
          <cell r="F306" t="str">
            <v>MOUDA MAHANGA</v>
          </cell>
          <cell r="G306">
            <v>17</v>
          </cell>
          <cell r="H306">
            <v>316.58999999999997</v>
          </cell>
          <cell r="I306">
            <v>1.6</v>
          </cell>
        </row>
        <row r="307">
          <cell r="F307" t="str">
            <v>NABARANGPUR</v>
          </cell>
          <cell r="G307">
            <v>19</v>
          </cell>
          <cell r="H307">
            <v>216.15</v>
          </cell>
          <cell r="I307">
            <v>2.9</v>
          </cell>
        </row>
        <row r="308">
          <cell r="F308" t="str">
            <v xml:space="preserve">PARALAKHEMUNDI </v>
          </cell>
          <cell r="G308">
            <v>15</v>
          </cell>
          <cell r="H308">
            <v>68.694000000000003</v>
          </cell>
          <cell r="I308">
            <v>2.6</v>
          </cell>
        </row>
        <row r="309">
          <cell r="F309" t="str">
            <v>ANGUL</v>
          </cell>
          <cell r="G309">
            <v>265</v>
          </cell>
          <cell r="H309">
            <v>7416</v>
          </cell>
          <cell r="I309">
            <v>2.9</v>
          </cell>
        </row>
        <row r="310">
          <cell r="F310" t="str">
            <v>JHARSUGUDA</v>
          </cell>
          <cell r="G310">
            <v>70</v>
          </cell>
          <cell r="H310">
            <v>1690</v>
          </cell>
          <cell r="I310">
            <v>2.6</v>
          </cell>
        </row>
        <row r="311">
          <cell r="F311" t="str">
            <v>ANGUL</v>
          </cell>
          <cell r="G311">
            <v>32</v>
          </cell>
          <cell r="H311">
            <v>806.25</v>
          </cell>
          <cell r="I311">
            <v>2.5</v>
          </cell>
        </row>
        <row r="312">
          <cell r="F312" t="str">
            <v>MOUDA MAHANGA</v>
          </cell>
          <cell r="G312">
            <v>25</v>
          </cell>
          <cell r="H312">
            <v>617.54999999999995</v>
          </cell>
          <cell r="I312">
            <v>1.6</v>
          </cell>
        </row>
        <row r="313">
          <cell r="F313" t="str">
            <v>DAMANJODI</v>
          </cell>
          <cell r="G313">
            <v>4</v>
          </cell>
          <cell r="H313">
            <v>78.367999999999995</v>
          </cell>
          <cell r="I313">
            <v>2.9</v>
          </cell>
        </row>
        <row r="314">
          <cell r="F314" t="str">
            <v>BALASORE</v>
          </cell>
          <cell r="G314">
            <v>5</v>
          </cell>
          <cell r="H314">
            <v>76.632000000000005</v>
          </cell>
          <cell r="I314">
            <v>2.5</v>
          </cell>
        </row>
        <row r="315">
          <cell r="F315" t="str">
            <v xml:space="preserve">BANAPUR </v>
          </cell>
          <cell r="G315">
            <v>60</v>
          </cell>
          <cell r="H315">
            <v>1684.77</v>
          </cell>
          <cell r="I315">
            <v>2.5</v>
          </cell>
        </row>
        <row r="316">
          <cell r="F316" t="str">
            <v>JAJPUR ROAD</v>
          </cell>
          <cell r="G316">
            <v>5</v>
          </cell>
          <cell r="H316">
            <v>87.88</v>
          </cell>
          <cell r="I316">
            <v>2.4</v>
          </cell>
        </row>
        <row r="317">
          <cell r="F317" t="str">
            <v>KANTABANJI</v>
          </cell>
          <cell r="G317">
            <v>14</v>
          </cell>
          <cell r="H317">
            <v>327.37799999999999</v>
          </cell>
          <cell r="I317">
            <v>2.6</v>
          </cell>
        </row>
        <row r="318">
          <cell r="F318" t="str">
            <v>BALASORE</v>
          </cell>
          <cell r="G318">
            <v>15</v>
          </cell>
          <cell r="H318">
            <v>267.62</v>
          </cell>
          <cell r="I318">
            <v>2.9</v>
          </cell>
        </row>
        <row r="319">
          <cell r="F319" t="str">
            <v>KALAPATHAR</v>
          </cell>
          <cell r="G319">
            <v>16</v>
          </cell>
          <cell r="H319">
            <v>332.77800000000002</v>
          </cell>
          <cell r="I319">
            <v>2.4</v>
          </cell>
        </row>
        <row r="320">
          <cell r="F320" t="str">
            <v>KULIANA</v>
          </cell>
          <cell r="G320">
            <v>61</v>
          </cell>
          <cell r="H320">
            <v>628</v>
          </cell>
          <cell r="I320">
            <v>2.5</v>
          </cell>
        </row>
        <row r="321">
          <cell r="F321" t="str">
            <v>KADUAPADA (JAGATSINGHPUR)</v>
          </cell>
          <cell r="G321">
            <v>57</v>
          </cell>
          <cell r="H321">
            <v>948.19399999999996</v>
          </cell>
          <cell r="I321">
            <v>2.4</v>
          </cell>
        </row>
        <row r="322">
          <cell r="F322" t="str">
            <v>JAJPUR</v>
          </cell>
          <cell r="G322">
            <v>159</v>
          </cell>
          <cell r="H322">
            <v>3513.45</v>
          </cell>
          <cell r="I322">
            <v>2.9</v>
          </cell>
        </row>
        <row r="323">
          <cell r="F323" t="str">
            <v>JARKA</v>
          </cell>
          <cell r="G323">
            <v>63</v>
          </cell>
          <cell r="H323">
            <v>1385.4860000000001</v>
          </cell>
          <cell r="I323">
            <v>2.4</v>
          </cell>
        </row>
        <row r="324">
          <cell r="F324" t="str">
            <v>BALIAPAL</v>
          </cell>
          <cell r="G324">
            <v>25</v>
          </cell>
          <cell r="H324">
            <v>324.31</v>
          </cell>
          <cell r="I324">
            <v>2.5</v>
          </cell>
        </row>
        <row r="325">
          <cell r="F325" t="str">
            <v>JALESWAR</v>
          </cell>
          <cell r="G325">
            <v>87</v>
          </cell>
          <cell r="H325">
            <v>2135.81</v>
          </cell>
          <cell r="I325">
            <v>2.5</v>
          </cell>
        </row>
        <row r="326">
          <cell r="F326" t="str">
            <v>BHUBANESWAR</v>
          </cell>
          <cell r="G326">
            <v>13</v>
          </cell>
          <cell r="H326">
            <v>405.25</v>
          </cell>
          <cell r="I326">
            <v>1.6</v>
          </cell>
        </row>
        <row r="327">
          <cell r="F327" t="str">
            <v>BHUBANESWAR</v>
          </cell>
          <cell r="G327">
            <v>14</v>
          </cell>
          <cell r="H327">
            <v>333.88</v>
          </cell>
          <cell r="I327">
            <v>1.6</v>
          </cell>
        </row>
        <row r="328">
          <cell r="F328" t="str">
            <v>BHUBANESWAR</v>
          </cell>
          <cell r="G328">
            <v>21</v>
          </cell>
          <cell r="H328">
            <v>307.74099999999999</v>
          </cell>
          <cell r="I328">
            <v>1.6</v>
          </cell>
        </row>
        <row r="329">
          <cell r="F329" t="str">
            <v>CUTTACK</v>
          </cell>
          <cell r="G329">
            <v>49</v>
          </cell>
          <cell r="H329">
            <v>508.56</v>
          </cell>
          <cell r="I329">
            <v>0.79999999999999993</v>
          </cell>
        </row>
        <row r="330">
          <cell r="F330" t="str">
            <v>GOPINATHPUR PAGA</v>
          </cell>
          <cell r="G330">
            <v>63</v>
          </cell>
          <cell r="H330">
            <v>1070.883</v>
          </cell>
          <cell r="I330">
            <v>0.8</v>
          </cell>
        </row>
        <row r="331">
          <cell r="F331" t="str">
            <v>LAPANGA</v>
          </cell>
          <cell r="G331">
            <v>23</v>
          </cell>
          <cell r="H331">
            <v>464.99799999999999</v>
          </cell>
          <cell r="I331">
            <v>2.9</v>
          </cell>
        </row>
        <row r="332">
          <cell r="F332" t="str">
            <v>DAMANJODI</v>
          </cell>
          <cell r="G332">
            <v>25</v>
          </cell>
          <cell r="H332">
            <v>716.25</v>
          </cell>
          <cell r="I332">
            <v>2.9</v>
          </cell>
        </row>
        <row r="333">
          <cell r="F333" t="str">
            <v>SAMBALPUR</v>
          </cell>
          <cell r="G333">
            <v>50</v>
          </cell>
          <cell r="H333">
            <v>981.33600000000001</v>
          </cell>
          <cell r="I333">
            <v>2.6</v>
          </cell>
        </row>
        <row r="334">
          <cell r="F334" t="str">
            <v>ROURKELA</v>
          </cell>
          <cell r="G334">
            <v>45</v>
          </cell>
          <cell r="H334">
            <v>626.66300000000001</v>
          </cell>
          <cell r="I334">
            <v>2.6</v>
          </cell>
        </row>
        <row r="335">
          <cell r="F335" t="str">
            <v>TIKIRI</v>
          </cell>
          <cell r="G335">
            <v>4</v>
          </cell>
          <cell r="H335">
            <v>55</v>
          </cell>
          <cell r="I335">
            <v>2.9</v>
          </cell>
        </row>
        <row r="336">
          <cell r="F336" t="str">
            <v>ANGUL</v>
          </cell>
          <cell r="G336">
            <v>25</v>
          </cell>
          <cell r="H336">
            <v>518.65</v>
          </cell>
          <cell r="I336">
            <v>2.5</v>
          </cell>
        </row>
        <row r="337">
          <cell r="F337" t="str">
            <v>KUAMARA</v>
          </cell>
          <cell r="G337">
            <v>65</v>
          </cell>
          <cell r="H337">
            <v>1277.704</v>
          </cell>
          <cell r="I337">
            <v>2.5</v>
          </cell>
        </row>
        <row r="338">
          <cell r="F338" t="str">
            <v>CHANDAPUR</v>
          </cell>
          <cell r="G338">
            <v>3</v>
          </cell>
          <cell r="H338">
            <v>41.25</v>
          </cell>
          <cell r="I338">
            <v>2.4</v>
          </cell>
        </row>
        <row r="339">
          <cell r="F339" t="str">
            <v>JATNI</v>
          </cell>
          <cell r="G339">
            <v>23</v>
          </cell>
          <cell r="H339">
            <v>266</v>
          </cell>
          <cell r="I339">
            <v>2.4</v>
          </cell>
        </row>
        <row r="340">
          <cell r="F340" t="str">
            <v xml:space="preserve">BANAPUR </v>
          </cell>
          <cell r="G340">
            <v>3</v>
          </cell>
          <cell r="H340">
            <v>86.120999999999995</v>
          </cell>
          <cell r="I340">
            <v>2.5</v>
          </cell>
        </row>
        <row r="341">
          <cell r="F341" t="str">
            <v>KHURDA</v>
          </cell>
          <cell r="G341">
            <v>7</v>
          </cell>
          <cell r="H341">
            <v>144.66200000000001</v>
          </cell>
          <cell r="I341">
            <v>2.4</v>
          </cell>
        </row>
        <row r="342">
          <cell r="F342" t="str">
            <v>ANGUL</v>
          </cell>
          <cell r="G342">
            <v>21</v>
          </cell>
          <cell r="H342">
            <v>366.40699999999998</v>
          </cell>
          <cell r="I342">
            <v>2.5</v>
          </cell>
        </row>
        <row r="343">
          <cell r="F343" t="str">
            <v>ANGUL</v>
          </cell>
          <cell r="G343">
            <v>25</v>
          </cell>
          <cell r="H343">
            <v>523.65</v>
          </cell>
          <cell r="I343">
            <v>2.5</v>
          </cell>
        </row>
        <row r="344">
          <cell r="F344" t="str">
            <v>BRAHMABARADA</v>
          </cell>
          <cell r="G344">
            <v>21</v>
          </cell>
          <cell r="H344">
            <v>457.57100000000003</v>
          </cell>
          <cell r="I344">
            <v>2.4</v>
          </cell>
        </row>
        <row r="345">
          <cell r="F345" t="str">
            <v>PADMAPUR (GUNUPUR)</v>
          </cell>
          <cell r="G345">
            <v>11</v>
          </cell>
          <cell r="H345">
            <v>322.43200000000002</v>
          </cell>
          <cell r="I345">
            <v>2.6</v>
          </cell>
        </row>
        <row r="346">
          <cell r="F346" t="str">
            <v>TANGI (CUTTACK)</v>
          </cell>
          <cell r="G346">
            <v>4</v>
          </cell>
          <cell r="H346">
            <v>55</v>
          </cell>
          <cell r="I346">
            <v>0.8</v>
          </cell>
        </row>
        <row r="347">
          <cell r="F347" t="str">
            <v>BARAGARH</v>
          </cell>
          <cell r="G347">
            <v>42</v>
          </cell>
          <cell r="H347">
            <v>659.52</v>
          </cell>
          <cell r="I347">
            <v>2.6</v>
          </cell>
        </row>
        <row r="348">
          <cell r="F348" t="str">
            <v>KADUAPADA (JAGATSINGHPUR)</v>
          </cell>
          <cell r="G348">
            <v>16</v>
          </cell>
          <cell r="H348">
            <v>289.40199999999999</v>
          </cell>
          <cell r="I348">
            <v>2.4</v>
          </cell>
        </row>
        <row r="349">
          <cell r="F349" t="str">
            <v>JEYPORE</v>
          </cell>
          <cell r="G349">
            <v>111</v>
          </cell>
          <cell r="H349">
            <v>2731</v>
          </cell>
          <cell r="I349">
            <v>2.9</v>
          </cell>
        </row>
        <row r="350">
          <cell r="F350" t="str">
            <v>CUTTACK</v>
          </cell>
          <cell r="G350">
            <v>19</v>
          </cell>
          <cell r="H350">
            <v>320.63900000000001</v>
          </cell>
          <cell r="I350">
            <v>2.4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1"/>
  <sheetViews>
    <sheetView showGridLines="0" showRowColHeaders="0" tabSelected="1" topLeftCell="A128" workbookViewId="0">
      <selection activeCell="P136" sqref="P136"/>
    </sheetView>
  </sheetViews>
  <sheetFormatPr defaultRowHeight="15"/>
  <cols>
    <col min="1" max="1" width="5" style="2" customWidth="1"/>
    <col min="2" max="2" width="10" style="2" customWidth="1"/>
    <col min="3" max="3" width="12.28515625" style="2" bestFit="1" customWidth="1"/>
    <col min="4" max="4" width="15" style="2" customWidth="1"/>
    <col min="5" max="5" width="6.5703125" style="2" customWidth="1"/>
    <col min="6" max="6" width="18.5703125" style="2" customWidth="1"/>
    <col min="7" max="7" width="6.42578125" style="2" customWidth="1"/>
    <col min="8" max="8" width="10.7109375" style="2" bestFit="1" customWidth="1"/>
    <col min="9" max="9" width="6.85546875" style="2" customWidth="1"/>
    <col min="10" max="10" width="8.5703125" style="2" customWidth="1"/>
    <col min="11" max="11" width="10.42578125" style="8" bestFit="1" customWidth="1"/>
    <col min="12" max="12" width="27.7109375" style="12" customWidth="1"/>
    <col min="13" max="13" width="11.28515625" style="2" customWidth="1"/>
    <col min="14" max="14" width="10.5703125" style="2" bestFit="1" customWidth="1"/>
    <col min="15" max="15" width="9.140625" style="2"/>
    <col min="16" max="16" width="9.5703125" style="2" bestFit="1" customWidth="1"/>
    <col min="17" max="16384" width="9.140625" style="2"/>
  </cols>
  <sheetData>
    <row r="1" spans="1:16" ht="90" customHeight="1" thickBot="1">
      <c r="A1" s="54"/>
      <c r="B1" s="55"/>
      <c r="C1" s="55"/>
      <c r="D1" s="55"/>
      <c r="E1" s="55"/>
      <c r="F1" s="55"/>
      <c r="G1" s="56"/>
      <c r="H1" s="59" t="s">
        <v>64</v>
      </c>
      <c r="I1" s="60"/>
      <c r="J1" s="60"/>
      <c r="K1" s="60"/>
      <c r="L1" s="61"/>
    </row>
    <row r="2" spans="1:16" ht="85.5" customHeight="1" thickBot="1">
      <c r="A2" s="57" t="s">
        <v>63</v>
      </c>
      <c r="B2" s="58"/>
      <c r="C2" s="58"/>
      <c r="D2" s="58"/>
      <c r="E2" s="58"/>
      <c r="F2" s="58"/>
      <c r="G2" s="58"/>
      <c r="H2" s="59" t="s">
        <v>433</v>
      </c>
      <c r="I2" s="60"/>
      <c r="J2" s="60"/>
      <c r="K2" s="60"/>
      <c r="L2" s="61"/>
      <c r="M2" s="8"/>
      <c r="N2" s="8"/>
      <c r="P2" s="8"/>
    </row>
    <row r="3" spans="1:16" s="1" customFormat="1" ht="30.7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6" t="s">
        <v>10</v>
      </c>
      <c r="J3" s="6" t="s">
        <v>65</v>
      </c>
      <c r="K3" s="6" t="s">
        <v>11</v>
      </c>
      <c r="L3" s="7" t="s">
        <v>12</v>
      </c>
    </row>
    <row r="4" spans="1:16" s="24" customFormat="1" ht="15" customHeight="1">
      <c r="A4" s="38">
        <v>1</v>
      </c>
      <c r="B4" s="69" t="s">
        <v>100</v>
      </c>
      <c r="C4" s="70" t="s">
        <v>101</v>
      </c>
      <c r="D4" s="71" t="s">
        <v>102</v>
      </c>
      <c r="E4" s="69" t="s">
        <v>13</v>
      </c>
      <c r="F4" s="71" t="s">
        <v>14</v>
      </c>
      <c r="G4" s="69">
        <v>388</v>
      </c>
      <c r="H4" s="72">
        <v>9147.75</v>
      </c>
      <c r="I4" s="73">
        <f>VLOOKUP(F4,[1]Invoice!$F$4:$I$277,4,FALSE)</f>
        <v>2.9</v>
      </c>
      <c r="J4" s="73">
        <f>H4*0.1</f>
        <v>914.77500000000009</v>
      </c>
      <c r="K4" s="73">
        <f>H4*I4+J4</f>
        <v>27443.25</v>
      </c>
      <c r="L4" s="74" t="s">
        <v>52</v>
      </c>
    </row>
    <row r="5" spans="1:16" s="24" customFormat="1">
      <c r="A5" s="46">
        <f>A4+1</f>
        <v>2</v>
      </c>
      <c r="B5" s="14" t="s">
        <v>100</v>
      </c>
      <c r="C5" s="15" t="s">
        <v>103</v>
      </c>
      <c r="D5" s="16" t="s">
        <v>104</v>
      </c>
      <c r="E5" s="14" t="s">
        <v>13</v>
      </c>
      <c r="F5" s="16" t="s">
        <v>94</v>
      </c>
      <c r="G5" s="14">
        <v>10</v>
      </c>
      <c r="H5" s="18">
        <v>278</v>
      </c>
      <c r="I5" s="19">
        <f>VLOOKUP(F5,[1]Invoice!$F$4:$I$277,4,FALSE)</f>
        <v>2.4</v>
      </c>
      <c r="J5" s="19">
        <f>H5*0.1</f>
        <v>27.8</v>
      </c>
      <c r="K5" s="19">
        <f>H5*I5+J5</f>
        <v>694.99999999999989</v>
      </c>
      <c r="L5" s="20" t="s">
        <v>93</v>
      </c>
    </row>
    <row r="6" spans="1:16" s="24" customFormat="1">
      <c r="A6" s="46">
        <f t="shared" ref="A6:A69" si="0">A5+1</f>
        <v>3</v>
      </c>
      <c r="B6" s="14" t="s">
        <v>100</v>
      </c>
      <c r="C6" s="15" t="s">
        <v>105</v>
      </c>
      <c r="D6" s="16" t="s">
        <v>106</v>
      </c>
      <c r="E6" s="14" t="s">
        <v>13</v>
      </c>
      <c r="F6" s="16" t="s">
        <v>60</v>
      </c>
      <c r="G6" s="14">
        <v>6</v>
      </c>
      <c r="H6" s="18">
        <v>34.42</v>
      </c>
      <c r="I6" s="19">
        <f>VLOOKUP(F6,[1]Invoice!$F$4:$I$277,4,FALSE)</f>
        <v>2.5</v>
      </c>
      <c r="J6" s="19">
        <f>H6*0.1</f>
        <v>3.4420000000000002</v>
      </c>
      <c r="K6" s="19">
        <f>H6*I6+J6</f>
        <v>89.492000000000019</v>
      </c>
      <c r="L6" s="20" t="s">
        <v>88</v>
      </c>
    </row>
    <row r="7" spans="1:16" s="24" customFormat="1">
      <c r="A7" s="46">
        <f t="shared" si="0"/>
        <v>4</v>
      </c>
      <c r="B7" s="14" t="s">
        <v>100</v>
      </c>
      <c r="C7" s="15" t="s">
        <v>107</v>
      </c>
      <c r="D7" s="16" t="s">
        <v>108</v>
      </c>
      <c r="E7" s="14" t="s">
        <v>13</v>
      </c>
      <c r="F7" s="17" t="s">
        <v>46</v>
      </c>
      <c r="G7" s="14">
        <v>7</v>
      </c>
      <c r="H7" s="18">
        <v>170.8</v>
      </c>
      <c r="I7" s="19">
        <f>VLOOKUP(F7,[1]Invoice!$F$4:$I$277,4,FALSE)</f>
        <v>0.79999999999999993</v>
      </c>
      <c r="J7" s="19">
        <f>H7*0.1</f>
        <v>17.080000000000002</v>
      </c>
      <c r="K7" s="19">
        <f>H7*I7+J7</f>
        <v>153.72</v>
      </c>
      <c r="L7" s="20" t="s">
        <v>51</v>
      </c>
    </row>
    <row r="8" spans="1:16" s="24" customFormat="1">
      <c r="A8" s="46">
        <f t="shared" si="0"/>
        <v>5</v>
      </c>
      <c r="B8" s="14" t="s">
        <v>100</v>
      </c>
      <c r="C8" s="15" t="s">
        <v>109</v>
      </c>
      <c r="D8" s="16" t="s">
        <v>110</v>
      </c>
      <c r="E8" s="14" t="s">
        <v>13</v>
      </c>
      <c r="F8" s="16" t="s">
        <v>34</v>
      </c>
      <c r="G8" s="14">
        <v>3</v>
      </c>
      <c r="H8" s="18">
        <v>47.26</v>
      </c>
      <c r="I8" s="19">
        <f>VLOOKUP(F8,[1]Invoice!$F$4:$I$277,4,FALSE)</f>
        <v>2.9</v>
      </c>
      <c r="J8" s="19">
        <f>H8*0.1</f>
        <v>4.726</v>
      </c>
      <c r="K8" s="19">
        <f>H8*I8+J8</f>
        <v>141.78</v>
      </c>
      <c r="L8" s="21" t="s">
        <v>35</v>
      </c>
    </row>
    <row r="9" spans="1:16" s="24" customFormat="1">
      <c r="A9" s="46">
        <f t="shared" si="0"/>
        <v>6</v>
      </c>
      <c r="B9" s="14" t="s">
        <v>100</v>
      </c>
      <c r="C9" s="15" t="s">
        <v>111</v>
      </c>
      <c r="D9" s="16" t="s">
        <v>112</v>
      </c>
      <c r="E9" s="14" t="s">
        <v>13</v>
      </c>
      <c r="F9" s="16" t="s">
        <v>22</v>
      </c>
      <c r="G9" s="14">
        <v>14</v>
      </c>
      <c r="H9" s="18">
        <v>429.1</v>
      </c>
      <c r="I9" s="19">
        <f>VLOOKUP(F9,[1]Invoice!$F$4:$I$277,4,FALSE)</f>
        <v>2.9</v>
      </c>
      <c r="J9" s="19">
        <f>H9*0.1</f>
        <v>42.910000000000004</v>
      </c>
      <c r="K9" s="19">
        <f>H9*I9+J9</f>
        <v>1287.3000000000002</v>
      </c>
      <c r="L9" s="20" t="s">
        <v>23</v>
      </c>
    </row>
    <row r="10" spans="1:16" s="24" customFormat="1">
      <c r="A10" s="46">
        <f t="shared" si="0"/>
        <v>7</v>
      </c>
      <c r="B10" s="14" t="s">
        <v>100</v>
      </c>
      <c r="C10" s="15" t="s">
        <v>113</v>
      </c>
      <c r="D10" s="16" t="s">
        <v>114</v>
      </c>
      <c r="E10" s="14" t="s">
        <v>13</v>
      </c>
      <c r="F10" s="16" t="s">
        <v>86</v>
      </c>
      <c r="G10" s="14">
        <v>2</v>
      </c>
      <c r="H10" s="18">
        <v>9.44</v>
      </c>
      <c r="I10" s="19">
        <f>VLOOKUP(F10,[1]Invoice!$F$4:$I$277,4,FALSE)</f>
        <v>2.5</v>
      </c>
      <c r="J10" s="19">
        <f>H10*0.1</f>
        <v>0.94399999999999995</v>
      </c>
      <c r="K10" s="19">
        <f>H10*I10+J10</f>
        <v>24.543999999999997</v>
      </c>
      <c r="L10" s="20" t="s">
        <v>87</v>
      </c>
    </row>
    <row r="11" spans="1:16" s="24" customFormat="1">
      <c r="A11" s="46">
        <f t="shared" si="0"/>
        <v>8</v>
      </c>
      <c r="B11" s="14" t="s">
        <v>100</v>
      </c>
      <c r="C11" s="15" t="s">
        <v>115</v>
      </c>
      <c r="D11" s="16" t="s">
        <v>116</v>
      </c>
      <c r="E11" s="14" t="s">
        <v>13</v>
      </c>
      <c r="F11" s="16" t="s">
        <v>78</v>
      </c>
      <c r="G11" s="14">
        <v>14</v>
      </c>
      <c r="H11" s="18">
        <v>172.58</v>
      </c>
      <c r="I11" s="19">
        <f>VLOOKUP(F11,[1]Invoice!$F$4:$I$277,4,FALSE)</f>
        <v>2.6</v>
      </c>
      <c r="J11" s="19">
        <f>H11*0.1</f>
        <v>17.258000000000003</v>
      </c>
      <c r="K11" s="19">
        <f>H11*I11+J11</f>
        <v>465.96600000000001</v>
      </c>
      <c r="L11" s="21" t="s">
        <v>96</v>
      </c>
    </row>
    <row r="12" spans="1:16" s="24" customFormat="1">
      <c r="A12" s="46">
        <f t="shared" si="0"/>
        <v>9</v>
      </c>
      <c r="B12" s="14" t="s">
        <v>100</v>
      </c>
      <c r="C12" s="15" t="s">
        <v>117</v>
      </c>
      <c r="D12" s="16" t="s">
        <v>118</v>
      </c>
      <c r="E12" s="14" t="s">
        <v>13</v>
      </c>
      <c r="F12" s="16" t="s">
        <v>24</v>
      </c>
      <c r="G12" s="14">
        <v>12</v>
      </c>
      <c r="H12" s="18">
        <v>191.93</v>
      </c>
      <c r="I12" s="19">
        <f>VLOOKUP(F12,[1]Invoice!$F$4:$I$277,4,FALSE)</f>
        <v>2.5</v>
      </c>
      <c r="J12" s="19">
        <f>H12*0.1</f>
        <v>19.193000000000001</v>
      </c>
      <c r="K12" s="19">
        <f>H12*I12+J12</f>
        <v>499.01800000000003</v>
      </c>
      <c r="L12" s="20" t="s">
        <v>25</v>
      </c>
    </row>
    <row r="13" spans="1:16" s="24" customFormat="1">
      <c r="A13" s="46">
        <f t="shared" si="0"/>
        <v>10</v>
      </c>
      <c r="B13" s="14" t="s">
        <v>100</v>
      </c>
      <c r="C13" s="15" t="s">
        <v>119</v>
      </c>
      <c r="D13" s="16" t="s">
        <v>120</v>
      </c>
      <c r="E13" s="14" t="s">
        <v>13</v>
      </c>
      <c r="F13" s="16" t="s">
        <v>44</v>
      </c>
      <c r="G13" s="14">
        <v>6</v>
      </c>
      <c r="H13" s="18">
        <v>56</v>
      </c>
      <c r="I13" s="19">
        <f>VLOOKUP(F13,[1]Invoice!$F$4:$I$277,4,FALSE)</f>
        <v>2.5</v>
      </c>
      <c r="J13" s="19">
        <f>H13*0.1</f>
        <v>5.6000000000000005</v>
      </c>
      <c r="K13" s="19">
        <f>H13*I13+J13</f>
        <v>145.6</v>
      </c>
      <c r="L13" s="20" t="s">
        <v>121</v>
      </c>
    </row>
    <row r="14" spans="1:16" s="24" customFormat="1">
      <c r="A14" s="46">
        <f t="shared" si="0"/>
        <v>11</v>
      </c>
      <c r="B14" s="14" t="s">
        <v>100</v>
      </c>
      <c r="C14" s="15" t="s">
        <v>122</v>
      </c>
      <c r="D14" s="16" t="s">
        <v>123</v>
      </c>
      <c r="E14" s="14" t="s">
        <v>13</v>
      </c>
      <c r="F14" s="16" t="s">
        <v>16</v>
      </c>
      <c r="G14" s="14">
        <v>12</v>
      </c>
      <c r="H14" s="18">
        <v>272.89</v>
      </c>
      <c r="I14" s="19">
        <f>VLOOKUP(F14,[1]Invoice!$F$4:$I$277,4,FALSE)</f>
        <v>2.5</v>
      </c>
      <c r="J14" s="19">
        <f>H14*0.1</f>
        <v>27.289000000000001</v>
      </c>
      <c r="K14" s="19">
        <f>H14*I14+J14</f>
        <v>709.5139999999999</v>
      </c>
      <c r="L14" s="20" t="s">
        <v>17</v>
      </c>
    </row>
    <row r="15" spans="1:16" s="24" customFormat="1">
      <c r="A15" s="46">
        <f t="shared" si="0"/>
        <v>12</v>
      </c>
      <c r="B15" s="14" t="s">
        <v>100</v>
      </c>
      <c r="C15" s="15" t="s">
        <v>124</v>
      </c>
      <c r="D15" s="16" t="s">
        <v>125</v>
      </c>
      <c r="E15" s="14" t="s">
        <v>13</v>
      </c>
      <c r="F15" s="16" t="s">
        <v>16</v>
      </c>
      <c r="G15" s="14">
        <v>10</v>
      </c>
      <c r="H15" s="18">
        <v>306.5</v>
      </c>
      <c r="I15" s="19">
        <f>VLOOKUP(F15,[1]Invoice!$F$4:$I$277,4,FALSE)</f>
        <v>2.5</v>
      </c>
      <c r="J15" s="19">
        <f>H15*0.1</f>
        <v>30.650000000000002</v>
      </c>
      <c r="K15" s="19">
        <f>H15*I15+J15</f>
        <v>796.9</v>
      </c>
      <c r="L15" s="20" t="s">
        <v>82</v>
      </c>
    </row>
    <row r="16" spans="1:16" s="24" customFormat="1">
      <c r="A16" s="46">
        <f t="shared" si="0"/>
        <v>13</v>
      </c>
      <c r="B16" s="14" t="s">
        <v>100</v>
      </c>
      <c r="C16" s="15" t="s">
        <v>126</v>
      </c>
      <c r="D16" s="16" t="s">
        <v>127</v>
      </c>
      <c r="E16" s="14" t="s">
        <v>13</v>
      </c>
      <c r="F16" s="16" t="s">
        <v>32</v>
      </c>
      <c r="G16" s="14">
        <v>9</v>
      </c>
      <c r="H16" s="18">
        <v>184.19</v>
      </c>
      <c r="I16" s="19">
        <f>VLOOKUP(F16,[1]Invoice!$F$4:$I$277,4,FALSE)</f>
        <v>2.9</v>
      </c>
      <c r="J16" s="19">
        <f>H16*0.1</f>
        <v>18.419</v>
      </c>
      <c r="K16" s="19">
        <f>H16*I16+J16</f>
        <v>552.56999999999994</v>
      </c>
      <c r="L16" s="20" t="s">
        <v>33</v>
      </c>
    </row>
    <row r="17" spans="1:12" s="24" customFormat="1">
      <c r="A17" s="46">
        <f t="shared" si="0"/>
        <v>14</v>
      </c>
      <c r="B17" s="14" t="s">
        <v>100</v>
      </c>
      <c r="C17" s="15" t="s">
        <v>128</v>
      </c>
      <c r="D17" s="16" t="s">
        <v>129</v>
      </c>
      <c r="E17" s="14" t="s">
        <v>13</v>
      </c>
      <c r="F17" s="16" t="s">
        <v>95</v>
      </c>
      <c r="G17" s="14">
        <v>5</v>
      </c>
      <c r="H17" s="18">
        <v>126.25</v>
      </c>
      <c r="I17" s="19">
        <f>VLOOKUP(F17,[1]Invoice!$F$4:$I$277,4,FALSE)</f>
        <v>2.5</v>
      </c>
      <c r="J17" s="19">
        <f>H17*0.1</f>
        <v>12.625</v>
      </c>
      <c r="K17" s="19">
        <f>H17*I17+J17</f>
        <v>328.25</v>
      </c>
      <c r="L17" s="20" t="s">
        <v>26</v>
      </c>
    </row>
    <row r="18" spans="1:12" s="24" customFormat="1">
      <c r="A18" s="46">
        <f t="shared" si="0"/>
        <v>15</v>
      </c>
      <c r="B18" s="14" t="s">
        <v>100</v>
      </c>
      <c r="C18" s="15" t="s">
        <v>130</v>
      </c>
      <c r="D18" s="16" t="s">
        <v>131</v>
      </c>
      <c r="E18" s="14" t="s">
        <v>13</v>
      </c>
      <c r="F18" s="16" t="s">
        <v>89</v>
      </c>
      <c r="G18" s="14">
        <v>15</v>
      </c>
      <c r="H18" s="18">
        <v>265</v>
      </c>
      <c r="I18" s="19">
        <f>VLOOKUP(F18,[1]Invoice!$F$4:$I$277,4,FALSE)</f>
        <v>2.9</v>
      </c>
      <c r="J18" s="19">
        <f>H18*0.1</f>
        <v>26.5</v>
      </c>
      <c r="K18" s="19">
        <f>H18*I18+J18</f>
        <v>795</v>
      </c>
      <c r="L18" s="20" t="s">
        <v>132</v>
      </c>
    </row>
    <row r="19" spans="1:12" s="24" customFormat="1">
      <c r="A19" s="46">
        <f t="shared" si="0"/>
        <v>16</v>
      </c>
      <c r="B19" s="14" t="s">
        <v>100</v>
      </c>
      <c r="C19" s="15" t="s">
        <v>133</v>
      </c>
      <c r="D19" s="16" t="s">
        <v>134</v>
      </c>
      <c r="E19" s="14" t="s">
        <v>13</v>
      </c>
      <c r="F19" s="16" t="s">
        <v>16</v>
      </c>
      <c r="G19" s="14">
        <v>10</v>
      </c>
      <c r="H19" s="18">
        <v>328.5</v>
      </c>
      <c r="I19" s="19">
        <f>VLOOKUP(F19,[1]Invoice!$F$4:$I$277,4,FALSE)</f>
        <v>2.5</v>
      </c>
      <c r="J19" s="19">
        <f>H19*0.1</f>
        <v>32.85</v>
      </c>
      <c r="K19" s="19">
        <f>H19*I19+J19</f>
        <v>854.1</v>
      </c>
      <c r="L19" s="20" t="s">
        <v>135</v>
      </c>
    </row>
    <row r="20" spans="1:12" s="24" customFormat="1">
      <c r="A20" s="46">
        <f t="shared" si="0"/>
        <v>17</v>
      </c>
      <c r="B20" s="14" t="s">
        <v>136</v>
      </c>
      <c r="C20" s="15" t="s">
        <v>137</v>
      </c>
      <c r="D20" s="16" t="s">
        <v>138</v>
      </c>
      <c r="E20" s="14" t="s">
        <v>13</v>
      </c>
      <c r="F20" s="16" t="s">
        <v>29</v>
      </c>
      <c r="G20" s="14">
        <v>15</v>
      </c>
      <c r="H20" s="18">
        <v>180.7</v>
      </c>
      <c r="I20" s="19">
        <f>VLOOKUP(F20,[1]Invoice!$F$4:$I$277,4,FALSE)</f>
        <v>2.4</v>
      </c>
      <c r="J20" s="19">
        <f>H20*0.1</f>
        <v>18.07</v>
      </c>
      <c r="K20" s="19">
        <f>H20*I20+J20</f>
        <v>451.74999999999994</v>
      </c>
      <c r="L20" s="20" t="s">
        <v>30</v>
      </c>
    </row>
    <row r="21" spans="1:12" s="24" customFormat="1" ht="30">
      <c r="A21" s="46">
        <f t="shared" si="0"/>
        <v>18</v>
      </c>
      <c r="B21" s="14" t="s">
        <v>136</v>
      </c>
      <c r="C21" s="15" t="s">
        <v>139</v>
      </c>
      <c r="D21" s="17" t="s">
        <v>416</v>
      </c>
      <c r="E21" s="14" t="s">
        <v>13</v>
      </c>
      <c r="F21" s="16" t="s">
        <v>32</v>
      </c>
      <c r="G21" s="14">
        <v>11</v>
      </c>
      <c r="H21" s="18">
        <v>224.95</v>
      </c>
      <c r="I21" s="19">
        <f>VLOOKUP(F21,[1]Invoice!$F$4:$I$277,4,FALSE)</f>
        <v>2.9</v>
      </c>
      <c r="J21" s="19">
        <f>H21*0.1</f>
        <v>22.495000000000001</v>
      </c>
      <c r="K21" s="19">
        <f>H21*I21+J21</f>
        <v>674.84999999999991</v>
      </c>
      <c r="L21" s="20" t="s">
        <v>33</v>
      </c>
    </row>
    <row r="22" spans="1:12" s="24" customFormat="1">
      <c r="A22" s="46">
        <f t="shared" si="0"/>
        <v>19</v>
      </c>
      <c r="B22" s="14" t="s">
        <v>136</v>
      </c>
      <c r="C22" s="15" t="s">
        <v>140</v>
      </c>
      <c r="D22" s="16" t="s">
        <v>141</v>
      </c>
      <c r="E22" s="14" t="s">
        <v>13</v>
      </c>
      <c r="F22" s="16" t="s">
        <v>74</v>
      </c>
      <c r="G22" s="14">
        <v>13</v>
      </c>
      <c r="H22" s="18">
        <v>293</v>
      </c>
      <c r="I22" s="19">
        <f>VLOOKUP(F22,[1]Invoice!$F$4:$I$277,4,FALSE)</f>
        <v>2.9</v>
      </c>
      <c r="J22" s="19">
        <f>H22*0.1</f>
        <v>29.3</v>
      </c>
      <c r="K22" s="19">
        <f>H22*I22+J22</f>
        <v>878.99999999999989</v>
      </c>
      <c r="L22" s="20" t="s">
        <v>33</v>
      </c>
    </row>
    <row r="23" spans="1:12" s="24" customFormat="1">
      <c r="A23" s="46">
        <f t="shared" si="0"/>
        <v>20</v>
      </c>
      <c r="B23" s="14" t="s">
        <v>136</v>
      </c>
      <c r="C23" s="15" t="s">
        <v>142</v>
      </c>
      <c r="D23" s="16" t="s">
        <v>143</v>
      </c>
      <c r="E23" s="14" t="s">
        <v>13</v>
      </c>
      <c r="F23" s="16" t="s">
        <v>31</v>
      </c>
      <c r="G23" s="14">
        <v>26</v>
      </c>
      <c r="H23" s="18">
        <v>717.68</v>
      </c>
      <c r="I23" s="19">
        <f>VLOOKUP(F23,[1]Invoice!$F$4:$I$277,4,FALSE)</f>
        <v>2.5</v>
      </c>
      <c r="J23" s="19">
        <f>H23*0.1</f>
        <v>71.768000000000001</v>
      </c>
      <c r="K23" s="19">
        <f>H23*I23+J23</f>
        <v>1865.9679999999998</v>
      </c>
      <c r="L23" s="21" t="s">
        <v>144</v>
      </c>
    </row>
    <row r="24" spans="1:12" s="24" customFormat="1">
      <c r="A24" s="46">
        <f t="shared" si="0"/>
        <v>21</v>
      </c>
      <c r="B24" s="14" t="s">
        <v>136</v>
      </c>
      <c r="C24" s="15" t="s">
        <v>145</v>
      </c>
      <c r="D24" s="16" t="s">
        <v>146</v>
      </c>
      <c r="E24" s="14" t="s">
        <v>13</v>
      </c>
      <c r="F24" s="16" t="s">
        <v>74</v>
      </c>
      <c r="G24" s="14">
        <v>76</v>
      </c>
      <c r="H24" s="18">
        <v>1187.8399999999999</v>
      </c>
      <c r="I24" s="19">
        <v>2.5</v>
      </c>
      <c r="J24" s="19">
        <f>H24*0.1</f>
        <v>118.78399999999999</v>
      </c>
      <c r="K24" s="19">
        <f>H24*I24+J24</f>
        <v>3088.384</v>
      </c>
      <c r="L24" s="20" t="s">
        <v>147</v>
      </c>
    </row>
    <row r="25" spans="1:12" s="24" customFormat="1">
      <c r="A25" s="46">
        <f t="shared" si="0"/>
        <v>22</v>
      </c>
      <c r="B25" s="14" t="s">
        <v>136</v>
      </c>
      <c r="C25" s="15" t="s">
        <v>148</v>
      </c>
      <c r="D25" s="16" t="s">
        <v>149</v>
      </c>
      <c r="E25" s="14" t="s">
        <v>13</v>
      </c>
      <c r="F25" s="16" t="s">
        <v>44</v>
      </c>
      <c r="G25" s="14">
        <v>18</v>
      </c>
      <c r="H25" s="18">
        <v>1375.56</v>
      </c>
      <c r="I25" s="19">
        <f>VLOOKUP(F25,[1]Invoice!$F$4:$I$277,4,FALSE)</f>
        <v>2.5</v>
      </c>
      <c r="J25" s="19">
        <f>H25*0.1</f>
        <v>137.55600000000001</v>
      </c>
      <c r="K25" s="19">
        <f>H25*I25+J25</f>
        <v>3576.4559999999997</v>
      </c>
      <c r="L25" s="20" t="s">
        <v>121</v>
      </c>
    </row>
    <row r="26" spans="1:12" s="24" customFormat="1">
      <c r="A26" s="46">
        <f t="shared" si="0"/>
        <v>23</v>
      </c>
      <c r="B26" s="14" t="s">
        <v>136</v>
      </c>
      <c r="C26" s="15" t="s">
        <v>150</v>
      </c>
      <c r="D26" s="16" t="s">
        <v>151</v>
      </c>
      <c r="E26" s="14" t="s">
        <v>13</v>
      </c>
      <c r="F26" s="16" t="s">
        <v>38</v>
      </c>
      <c r="G26" s="14">
        <v>81</v>
      </c>
      <c r="H26" s="18">
        <v>1281.5999999999999</v>
      </c>
      <c r="I26" s="19">
        <v>2.6</v>
      </c>
      <c r="J26" s="19">
        <f>H26*0.1</f>
        <v>128.16</v>
      </c>
      <c r="K26" s="19">
        <f>H26*I26+J26</f>
        <v>3460.3199999999997</v>
      </c>
      <c r="L26" s="20" t="s">
        <v>39</v>
      </c>
    </row>
    <row r="27" spans="1:12" s="24" customFormat="1">
      <c r="A27" s="46">
        <f t="shared" si="0"/>
        <v>24</v>
      </c>
      <c r="B27" s="14" t="s">
        <v>136</v>
      </c>
      <c r="C27" s="15" t="s">
        <v>152</v>
      </c>
      <c r="D27" s="16" t="s">
        <v>153</v>
      </c>
      <c r="E27" s="14" t="s">
        <v>13</v>
      </c>
      <c r="F27" s="16" t="s">
        <v>40</v>
      </c>
      <c r="G27" s="14">
        <v>174</v>
      </c>
      <c r="H27" s="18">
        <v>3279.252</v>
      </c>
      <c r="I27" s="19">
        <v>2.9</v>
      </c>
      <c r="J27" s="19">
        <f>H27*0.1</f>
        <v>327.92520000000002</v>
      </c>
      <c r="K27" s="19">
        <f>H27*I27+J27</f>
        <v>9837.7559999999994</v>
      </c>
      <c r="L27" s="20" t="s">
        <v>154</v>
      </c>
    </row>
    <row r="28" spans="1:12" s="24" customFormat="1">
      <c r="A28" s="46">
        <f t="shared" si="0"/>
        <v>25</v>
      </c>
      <c r="B28" s="14" t="s">
        <v>136</v>
      </c>
      <c r="C28" s="15" t="s">
        <v>155</v>
      </c>
      <c r="D28" s="16" t="s">
        <v>156</v>
      </c>
      <c r="E28" s="14" t="s">
        <v>13</v>
      </c>
      <c r="F28" s="16" t="s">
        <v>61</v>
      </c>
      <c r="G28" s="14">
        <v>109</v>
      </c>
      <c r="H28" s="18">
        <v>2234.4540000000002</v>
      </c>
      <c r="I28" s="19">
        <f>VLOOKUP(F28,[2]Invoice!$F$4:$I$350,4,FALSE)</f>
        <v>2.6</v>
      </c>
      <c r="J28" s="19">
        <f>H28*0.1</f>
        <v>223.44540000000003</v>
      </c>
      <c r="K28" s="19">
        <f>H28*I28+J28</f>
        <v>6033.0258000000003</v>
      </c>
      <c r="L28" s="20" t="s">
        <v>66</v>
      </c>
    </row>
    <row r="29" spans="1:12" s="24" customFormat="1">
      <c r="A29" s="46">
        <f t="shared" si="0"/>
        <v>26</v>
      </c>
      <c r="B29" s="14" t="s">
        <v>136</v>
      </c>
      <c r="C29" s="15" t="s">
        <v>157</v>
      </c>
      <c r="D29" s="16" t="s">
        <v>158</v>
      </c>
      <c r="E29" s="14" t="s">
        <v>13</v>
      </c>
      <c r="F29" s="16" t="s">
        <v>40</v>
      </c>
      <c r="G29" s="14">
        <v>11</v>
      </c>
      <c r="H29" s="18">
        <v>247.37799999999999</v>
      </c>
      <c r="I29" s="19">
        <f>VLOOKUP(F29,[1]Invoice!$F$4:$I$277,4,FALSE)</f>
        <v>2.6</v>
      </c>
      <c r="J29" s="19">
        <f>H29*0.1</f>
        <v>24.7378</v>
      </c>
      <c r="K29" s="19">
        <f>H29*I29+J29</f>
        <v>667.92059999999992</v>
      </c>
      <c r="L29" s="20" t="s">
        <v>159</v>
      </c>
    </row>
    <row r="30" spans="1:12" s="24" customFormat="1">
      <c r="A30" s="46">
        <f t="shared" si="0"/>
        <v>27</v>
      </c>
      <c r="B30" s="14" t="s">
        <v>136</v>
      </c>
      <c r="C30" s="15" t="s">
        <v>160</v>
      </c>
      <c r="D30" s="16" t="s">
        <v>161</v>
      </c>
      <c r="E30" s="14" t="s">
        <v>13</v>
      </c>
      <c r="F30" s="16" t="s">
        <v>162</v>
      </c>
      <c r="G30" s="14">
        <v>29</v>
      </c>
      <c r="H30" s="18">
        <v>463.19</v>
      </c>
      <c r="I30" s="19">
        <v>2.5</v>
      </c>
      <c r="J30" s="19">
        <f>H30*0.1</f>
        <v>46.319000000000003</v>
      </c>
      <c r="K30" s="19">
        <f>H30*I30+J30</f>
        <v>1204.2939999999999</v>
      </c>
      <c r="L30" s="21" t="s">
        <v>163</v>
      </c>
    </row>
    <row r="31" spans="1:12" s="24" customFormat="1" ht="15" customHeight="1">
      <c r="A31" s="46">
        <f t="shared" si="0"/>
        <v>28</v>
      </c>
      <c r="B31" s="14" t="s">
        <v>136</v>
      </c>
      <c r="C31" s="15" t="s">
        <v>164</v>
      </c>
      <c r="D31" s="16" t="s">
        <v>165</v>
      </c>
      <c r="E31" s="14" t="s">
        <v>13</v>
      </c>
      <c r="F31" s="16" t="s">
        <v>14</v>
      </c>
      <c r="G31" s="14">
        <v>55</v>
      </c>
      <c r="H31" s="18">
        <v>1078.3</v>
      </c>
      <c r="I31" s="19">
        <f>VLOOKUP(F31,[1]Invoice!$F$4:$I$277,4,FALSE)</f>
        <v>2.9</v>
      </c>
      <c r="J31" s="19">
        <f>H31*0.1</f>
        <v>107.83</v>
      </c>
      <c r="K31" s="19">
        <f>H31*I31+J31</f>
        <v>3234.8999999999996</v>
      </c>
      <c r="L31" s="20" t="s">
        <v>52</v>
      </c>
    </row>
    <row r="32" spans="1:12" s="24" customFormat="1" ht="15" customHeight="1">
      <c r="A32" s="46">
        <f t="shared" si="0"/>
        <v>29</v>
      </c>
      <c r="B32" s="14" t="s">
        <v>136</v>
      </c>
      <c r="C32" s="15" t="s">
        <v>166</v>
      </c>
      <c r="D32" s="16" t="s">
        <v>167</v>
      </c>
      <c r="E32" s="14" t="s">
        <v>13</v>
      </c>
      <c r="F32" s="16" t="s">
        <v>37</v>
      </c>
      <c r="G32" s="14">
        <v>165</v>
      </c>
      <c r="H32" s="18">
        <v>3082.49</v>
      </c>
      <c r="I32" s="19">
        <v>2.9</v>
      </c>
      <c r="J32" s="19">
        <f>H32*0.1</f>
        <v>308.24900000000002</v>
      </c>
      <c r="K32" s="19">
        <f>H32*I32+J32</f>
        <v>9247.4699999999993</v>
      </c>
      <c r="L32" s="20" t="s">
        <v>36</v>
      </c>
    </row>
    <row r="33" spans="1:12" s="24" customFormat="1" ht="15" customHeight="1">
      <c r="A33" s="46">
        <f t="shared" si="0"/>
        <v>30</v>
      </c>
      <c r="B33" s="14" t="s">
        <v>136</v>
      </c>
      <c r="C33" s="15" t="s">
        <v>168</v>
      </c>
      <c r="D33" s="16" t="s">
        <v>169</v>
      </c>
      <c r="E33" s="14" t="s">
        <v>13</v>
      </c>
      <c r="F33" s="16" t="s">
        <v>14</v>
      </c>
      <c r="G33" s="14">
        <v>32</v>
      </c>
      <c r="H33" s="18">
        <v>660.1</v>
      </c>
      <c r="I33" s="19">
        <f>VLOOKUP(F33,[1]Invoice!$F$4:$I$277,4,FALSE)</f>
        <v>2.9</v>
      </c>
      <c r="J33" s="19">
        <f>H33*0.1</f>
        <v>66.010000000000005</v>
      </c>
      <c r="K33" s="19">
        <f>H33*I33+J33</f>
        <v>1980.3</v>
      </c>
      <c r="L33" s="20" t="s">
        <v>52</v>
      </c>
    </row>
    <row r="34" spans="1:12" s="24" customFormat="1">
      <c r="A34" s="46">
        <f t="shared" si="0"/>
        <v>31</v>
      </c>
      <c r="B34" s="14" t="s">
        <v>136</v>
      </c>
      <c r="C34" s="75" t="s">
        <v>170</v>
      </c>
      <c r="D34" s="16" t="s">
        <v>171</v>
      </c>
      <c r="E34" s="14" t="s">
        <v>13</v>
      </c>
      <c r="F34" s="16" t="s">
        <v>44</v>
      </c>
      <c r="G34" s="14">
        <v>98</v>
      </c>
      <c r="H34" s="18">
        <v>1375</v>
      </c>
      <c r="I34" s="19">
        <f>VLOOKUP(F34,[1]Invoice!$F$4:$I$277,4,FALSE)</f>
        <v>2.5</v>
      </c>
      <c r="J34" s="19">
        <f>H34*0.1</f>
        <v>137.5</v>
      </c>
      <c r="K34" s="19">
        <f>H34*I34+J34</f>
        <v>3575</v>
      </c>
      <c r="L34" s="20" t="s">
        <v>121</v>
      </c>
    </row>
    <row r="35" spans="1:12" s="24" customFormat="1">
      <c r="A35" s="46">
        <f t="shared" si="0"/>
        <v>32</v>
      </c>
      <c r="B35" s="14" t="s">
        <v>172</v>
      </c>
      <c r="C35" s="15" t="s">
        <v>173</v>
      </c>
      <c r="D35" s="16" t="s">
        <v>174</v>
      </c>
      <c r="E35" s="14" t="s">
        <v>13</v>
      </c>
      <c r="F35" s="16" t="s">
        <v>79</v>
      </c>
      <c r="G35" s="14">
        <v>18</v>
      </c>
      <c r="H35" s="18">
        <v>382.98</v>
      </c>
      <c r="I35" s="19">
        <f>VLOOKUP(F35,[1]Invoice!$F$4:$I$277,4,FALSE)</f>
        <v>1.6</v>
      </c>
      <c r="J35" s="19">
        <f>H35*0.1</f>
        <v>38.298000000000002</v>
      </c>
      <c r="K35" s="19">
        <f>H35*I35+J35</f>
        <v>651.06600000000003</v>
      </c>
      <c r="L35" s="20" t="s">
        <v>175</v>
      </c>
    </row>
    <row r="36" spans="1:12" s="24" customFormat="1">
      <c r="A36" s="46">
        <f t="shared" si="0"/>
        <v>33</v>
      </c>
      <c r="B36" s="14" t="s">
        <v>172</v>
      </c>
      <c r="C36" s="15" t="s">
        <v>176</v>
      </c>
      <c r="D36" s="16" t="s">
        <v>177</v>
      </c>
      <c r="E36" s="14" t="s">
        <v>13</v>
      </c>
      <c r="F36" s="16" t="s">
        <v>71</v>
      </c>
      <c r="G36" s="14">
        <v>15</v>
      </c>
      <c r="H36" s="18">
        <v>429.75</v>
      </c>
      <c r="I36" s="19">
        <f>VLOOKUP(F36,[1]Invoice!$F$4:$I$277,4,FALSE)</f>
        <v>2.9</v>
      </c>
      <c r="J36" s="19">
        <f>H36*0.1</f>
        <v>42.975000000000001</v>
      </c>
      <c r="K36" s="19">
        <f>H36*I36+J36</f>
        <v>1289.2499999999998</v>
      </c>
      <c r="L36" s="21" t="s">
        <v>178</v>
      </c>
    </row>
    <row r="37" spans="1:12" s="24" customFormat="1">
      <c r="A37" s="46">
        <f t="shared" si="0"/>
        <v>34</v>
      </c>
      <c r="B37" s="14" t="s">
        <v>172</v>
      </c>
      <c r="C37" s="15" t="s">
        <v>179</v>
      </c>
      <c r="D37" s="16" t="s">
        <v>180</v>
      </c>
      <c r="E37" s="14" t="s">
        <v>13</v>
      </c>
      <c r="F37" s="17" t="s">
        <v>28</v>
      </c>
      <c r="G37" s="14">
        <v>9</v>
      </c>
      <c r="H37" s="18">
        <v>214.87</v>
      </c>
      <c r="I37" s="19">
        <f>VLOOKUP(F37,[1]Invoice!$F$4:$I$277,4,FALSE)</f>
        <v>2.4</v>
      </c>
      <c r="J37" s="19">
        <f>H37*0.1</f>
        <v>21.487000000000002</v>
      </c>
      <c r="K37" s="19">
        <f>H37*I37+J37</f>
        <v>537.17499999999995</v>
      </c>
      <c r="L37" s="20" t="s">
        <v>181</v>
      </c>
    </row>
    <row r="38" spans="1:12" s="24" customFormat="1" ht="30">
      <c r="A38" s="46">
        <f t="shared" si="0"/>
        <v>35</v>
      </c>
      <c r="B38" s="14" t="s">
        <v>172</v>
      </c>
      <c r="C38" s="15" t="s">
        <v>182</v>
      </c>
      <c r="D38" s="16" t="s">
        <v>183</v>
      </c>
      <c r="E38" s="14" t="s">
        <v>13</v>
      </c>
      <c r="F38" s="17" t="s">
        <v>38</v>
      </c>
      <c r="G38" s="14">
        <v>60</v>
      </c>
      <c r="H38" s="18">
        <v>1248</v>
      </c>
      <c r="I38" s="19">
        <v>2.6</v>
      </c>
      <c r="J38" s="19">
        <f>H38*0.1</f>
        <v>124.80000000000001</v>
      </c>
      <c r="K38" s="19">
        <f>H38*I38+J38</f>
        <v>3369.6000000000004</v>
      </c>
      <c r="L38" s="20" t="s">
        <v>184</v>
      </c>
    </row>
    <row r="39" spans="1:12" s="24" customFormat="1">
      <c r="A39" s="46">
        <f t="shared" si="0"/>
        <v>36</v>
      </c>
      <c r="B39" s="14" t="s">
        <v>172</v>
      </c>
      <c r="C39" s="15" t="s">
        <v>185</v>
      </c>
      <c r="D39" s="16" t="s">
        <v>186</v>
      </c>
      <c r="E39" s="14" t="s">
        <v>13</v>
      </c>
      <c r="F39" s="16" t="s">
        <v>77</v>
      </c>
      <c r="G39" s="14">
        <v>11</v>
      </c>
      <c r="H39" s="18">
        <v>314.37</v>
      </c>
      <c r="I39" s="19">
        <f>VLOOKUP(F39,[1]Invoice!$F$4:$I$277,4,FALSE)</f>
        <v>2.5</v>
      </c>
      <c r="J39" s="19">
        <f>H39*0.1</f>
        <v>31.437000000000001</v>
      </c>
      <c r="K39" s="19">
        <f>H39*I39+J39</f>
        <v>817.36199999999997</v>
      </c>
      <c r="L39" s="20" t="s">
        <v>56</v>
      </c>
    </row>
    <row r="40" spans="1:12" s="24" customFormat="1" ht="30">
      <c r="A40" s="46">
        <f t="shared" si="0"/>
        <v>37</v>
      </c>
      <c r="B40" s="14" t="s">
        <v>172</v>
      </c>
      <c r="C40" s="15" t="s">
        <v>187</v>
      </c>
      <c r="D40" s="16" t="s">
        <v>188</v>
      </c>
      <c r="E40" s="14" t="s">
        <v>13</v>
      </c>
      <c r="F40" s="16" t="s">
        <v>57</v>
      </c>
      <c r="G40" s="14">
        <v>10</v>
      </c>
      <c r="H40" s="18">
        <v>106.828</v>
      </c>
      <c r="I40" s="19">
        <f>VLOOKUP(F40,[1]Invoice!$F$4:$I$277,4,FALSE)</f>
        <v>2.5</v>
      </c>
      <c r="J40" s="19">
        <f>H40*0.1</f>
        <v>10.6828</v>
      </c>
      <c r="K40" s="19">
        <f>H40*I40+J40</f>
        <v>277.75279999999998</v>
      </c>
      <c r="L40" s="21" t="s">
        <v>189</v>
      </c>
    </row>
    <row r="41" spans="1:12" s="24" customFormat="1">
      <c r="A41" s="46">
        <f t="shared" si="0"/>
        <v>38</v>
      </c>
      <c r="B41" s="14" t="s">
        <v>172</v>
      </c>
      <c r="C41" s="15" t="s">
        <v>190</v>
      </c>
      <c r="D41" s="16" t="s">
        <v>191</v>
      </c>
      <c r="E41" s="14" t="s">
        <v>13</v>
      </c>
      <c r="F41" s="16" t="s">
        <v>90</v>
      </c>
      <c r="G41" s="14">
        <v>7</v>
      </c>
      <c r="H41" s="18">
        <v>123.31</v>
      </c>
      <c r="I41" s="19">
        <f>VLOOKUP(F41,[1]Invoice!$F$4:$I$277,4,FALSE)</f>
        <v>2.4</v>
      </c>
      <c r="J41" s="19">
        <f>H41*0.1</f>
        <v>12.331000000000001</v>
      </c>
      <c r="K41" s="19">
        <f>H41*I41+J41</f>
        <v>308.27500000000003</v>
      </c>
      <c r="L41" s="20" t="s">
        <v>91</v>
      </c>
    </row>
    <row r="42" spans="1:12" s="24" customFormat="1">
      <c r="A42" s="46">
        <f t="shared" si="0"/>
        <v>39</v>
      </c>
      <c r="B42" s="14" t="s">
        <v>172</v>
      </c>
      <c r="C42" s="15" t="s">
        <v>192</v>
      </c>
      <c r="D42" s="16" t="s">
        <v>193</v>
      </c>
      <c r="E42" s="14" t="s">
        <v>13</v>
      </c>
      <c r="F42" s="16" t="s">
        <v>92</v>
      </c>
      <c r="G42" s="14">
        <v>13</v>
      </c>
      <c r="H42" s="18">
        <v>219.55</v>
      </c>
      <c r="I42" s="19">
        <f>VLOOKUP(F42,[1]Invoice!$F$4:$I$277,4,FALSE)</f>
        <v>1.6</v>
      </c>
      <c r="J42" s="19">
        <f>H42*0.1</f>
        <v>21.955000000000002</v>
      </c>
      <c r="K42" s="19">
        <f>H42*I42+J42</f>
        <v>373.23500000000001</v>
      </c>
      <c r="L42" s="20" t="s">
        <v>93</v>
      </c>
    </row>
    <row r="43" spans="1:12" s="24" customFormat="1">
      <c r="A43" s="46">
        <f t="shared" si="0"/>
        <v>40</v>
      </c>
      <c r="B43" s="14" t="s">
        <v>172</v>
      </c>
      <c r="C43" s="15" t="s">
        <v>194</v>
      </c>
      <c r="D43" s="16" t="s">
        <v>195</v>
      </c>
      <c r="E43" s="14" t="s">
        <v>13</v>
      </c>
      <c r="F43" s="16" t="s">
        <v>196</v>
      </c>
      <c r="G43" s="14">
        <v>10</v>
      </c>
      <c r="H43" s="18">
        <v>204.66</v>
      </c>
      <c r="I43" s="19">
        <v>2.4</v>
      </c>
      <c r="J43" s="19">
        <f>H43*0.1</f>
        <v>20.466000000000001</v>
      </c>
      <c r="K43" s="19">
        <f>H43*I43+J43</f>
        <v>511.65</v>
      </c>
      <c r="L43" s="20" t="s">
        <v>197</v>
      </c>
    </row>
    <row r="44" spans="1:12" s="24" customFormat="1">
      <c r="A44" s="46">
        <f t="shared" si="0"/>
        <v>41</v>
      </c>
      <c r="B44" s="14" t="s">
        <v>172</v>
      </c>
      <c r="C44" s="15" t="s">
        <v>198</v>
      </c>
      <c r="D44" s="16" t="s">
        <v>199</v>
      </c>
      <c r="E44" s="14" t="s">
        <v>13</v>
      </c>
      <c r="F44" s="16" t="s">
        <v>92</v>
      </c>
      <c r="G44" s="14">
        <v>10</v>
      </c>
      <c r="H44" s="18">
        <v>216.1</v>
      </c>
      <c r="I44" s="19">
        <f>VLOOKUP(F44,[1]Invoice!$F$4:$I$277,4,FALSE)</f>
        <v>1.6</v>
      </c>
      <c r="J44" s="19">
        <f>H44*0.1</f>
        <v>21.61</v>
      </c>
      <c r="K44" s="19">
        <f>H44*I44+J44</f>
        <v>367.37</v>
      </c>
      <c r="L44" s="20" t="s">
        <v>93</v>
      </c>
    </row>
    <row r="45" spans="1:12" s="24" customFormat="1">
      <c r="A45" s="46">
        <f t="shared" si="0"/>
        <v>42</v>
      </c>
      <c r="B45" s="14" t="s">
        <v>172</v>
      </c>
      <c r="C45" s="15" t="s">
        <v>200</v>
      </c>
      <c r="D45" s="16" t="s">
        <v>201</v>
      </c>
      <c r="E45" s="14" t="s">
        <v>13</v>
      </c>
      <c r="F45" s="16" t="s">
        <v>22</v>
      </c>
      <c r="G45" s="14">
        <v>6</v>
      </c>
      <c r="H45" s="18">
        <v>183.9</v>
      </c>
      <c r="I45" s="19">
        <f>VLOOKUP(F45,[1]Invoice!$F$4:$I$277,4,FALSE)</f>
        <v>2.9</v>
      </c>
      <c r="J45" s="19">
        <f>H45*0.1</f>
        <v>18.39</v>
      </c>
      <c r="K45" s="19">
        <f>H45*I45+J45</f>
        <v>551.69999999999993</v>
      </c>
      <c r="L45" s="20" t="s">
        <v>23</v>
      </c>
    </row>
    <row r="46" spans="1:12" s="24" customFormat="1" ht="30">
      <c r="A46" s="46">
        <f t="shared" si="0"/>
        <v>43</v>
      </c>
      <c r="B46" s="14" t="s">
        <v>172</v>
      </c>
      <c r="C46" s="15" t="s">
        <v>202</v>
      </c>
      <c r="D46" s="16" t="s">
        <v>203</v>
      </c>
      <c r="E46" s="14" t="s">
        <v>13</v>
      </c>
      <c r="F46" s="16" t="s">
        <v>21</v>
      </c>
      <c r="G46" s="14">
        <v>115</v>
      </c>
      <c r="H46" s="18">
        <v>2720.79</v>
      </c>
      <c r="I46" s="19">
        <v>2.9</v>
      </c>
      <c r="J46" s="19">
        <f>H46*0.1</f>
        <v>272.07900000000001</v>
      </c>
      <c r="K46" s="19">
        <f>H46*I46+J46</f>
        <v>8162.369999999999</v>
      </c>
      <c r="L46" s="21" t="s">
        <v>76</v>
      </c>
    </row>
    <row r="47" spans="1:12" s="24" customFormat="1" ht="15.95" customHeight="1">
      <c r="A47" s="46">
        <f t="shared" si="0"/>
        <v>44</v>
      </c>
      <c r="B47" s="14" t="s">
        <v>172</v>
      </c>
      <c r="C47" s="15" t="s">
        <v>204</v>
      </c>
      <c r="D47" s="16" t="s">
        <v>205</v>
      </c>
      <c r="E47" s="14" t="s">
        <v>13</v>
      </c>
      <c r="F47" s="16" t="s">
        <v>37</v>
      </c>
      <c r="G47" s="14">
        <v>103</v>
      </c>
      <c r="H47" s="18">
        <v>2113.71</v>
      </c>
      <c r="I47" s="19">
        <v>2.9</v>
      </c>
      <c r="J47" s="19">
        <f>H47*0.1</f>
        <v>211.37100000000001</v>
      </c>
      <c r="K47" s="19">
        <f>H47*I47+J47</f>
        <v>6341.13</v>
      </c>
      <c r="L47" s="20" t="s">
        <v>36</v>
      </c>
    </row>
    <row r="48" spans="1:12" s="24" customFormat="1" ht="30">
      <c r="A48" s="46">
        <f t="shared" si="0"/>
        <v>45</v>
      </c>
      <c r="B48" s="14" t="s">
        <v>172</v>
      </c>
      <c r="C48" s="15" t="s">
        <v>206</v>
      </c>
      <c r="D48" s="16" t="s">
        <v>207</v>
      </c>
      <c r="E48" s="14" t="s">
        <v>13</v>
      </c>
      <c r="F48" s="17" t="s">
        <v>208</v>
      </c>
      <c r="G48" s="14">
        <v>1</v>
      </c>
      <c r="H48" s="18">
        <v>23.565999999999999</v>
      </c>
      <c r="I48" s="19">
        <v>2.9</v>
      </c>
      <c r="J48" s="19">
        <f>H48*0.1</f>
        <v>2.3565999999999998</v>
      </c>
      <c r="K48" s="19">
        <f>H48*I48+J48</f>
        <v>70.697999999999993</v>
      </c>
      <c r="L48" s="21" t="s">
        <v>41</v>
      </c>
    </row>
    <row r="49" spans="1:12" s="24" customFormat="1" ht="15.95" customHeight="1">
      <c r="A49" s="46">
        <f t="shared" si="0"/>
        <v>46</v>
      </c>
      <c r="B49" s="14" t="s">
        <v>209</v>
      </c>
      <c r="C49" s="15" t="s">
        <v>210</v>
      </c>
      <c r="D49" s="16" t="s">
        <v>211</v>
      </c>
      <c r="E49" s="14" t="s">
        <v>13</v>
      </c>
      <c r="F49" s="16" t="s">
        <v>47</v>
      </c>
      <c r="G49" s="14">
        <v>92</v>
      </c>
      <c r="H49" s="18">
        <v>174.6</v>
      </c>
      <c r="I49" s="19">
        <f>VLOOKUP(F49,[1]Invoice!$F$4:$I$277,4,FALSE)</f>
        <v>2.9</v>
      </c>
      <c r="J49" s="19">
        <f>H49*0.1</f>
        <v>17.46</v>
      </c>
      <c r="K49" s="19">
        <f>H49*I49+J49</f>
        <v>523.79999999999995</v>
      </c>
      <c r="L49" s="20" t="s">
        <v>48</v>
      </c>
    </row>
    <row r="50" spans="1:12" s="24" customFormat="1" ht="15.95" customHeight="1">
      <c r="A50" s="46">
        <f t="shared" si="0"/>
        <v>47</v>
      </c>
      <c r="B50" s="14" t="s">
        <v>209</v>
      </c>
      <c r="C50" s="15" t="s">
        <v>212</v>
      </c>
      <c r="D50" s="16" t="s">
        <v>213</v>
      </c>
      <c r="E50" s="14" t="s">
        <v>13</v>
      </c>
      <c r="F50" s="16" t="s">
        <v>29</v>
      </c>
      <c r="G50" s="14">
        <v>10</v>
      </c>
      <c r="H50" s="18">
        <v>115</v>
      </c>
      <c r="I50" s="19">
        <f>VLOOKUP(F50,[1]Invoice!$F$4:$I$277,4,FALSE)</f>
        <v>2.4</v>
      </c>
      <c r="J50" s="19">
        <f>H50*0.1</f>
        <v>11.5</v>
      </c>
      <c r="K50" s="19">
        <f>H50*I50+J50</f>
        <v>287.5</v>
      </c>
      <c r="L50" s="20" t="s">
        <v>30</v>
      </c>
    </row>
    <row r="51" spans="1:12" s="24" customFormat="1" ht="15.95" customHeight="1">
      <c r="A51" s="46">
        <f t="shared" si="0"/>
        <v>48</v>
      </c>
      <c r="B51" s="14" t="s">
        <v>214</v>
      </c>
      <c r="C51" s="15" t="s">
        <v>215</v>
      </c>
      <c r="D51" s="16" t="s">
        <v>216</v>
      </c>
      <c r="E51" s="14" t="s">
        <v>13</v>
      </c>
      <c r="F51" s="16" t="s">
        <v>14</v>
      </c>
      <c r="G51" s="14">
        <v>314</v>
      </c>
      <c r="H51" s="18">
        <v>7762</v>
      </c>
      <c r="I51" s="19">
        <f>VLOOKUP(F51,[1]Invoice!$F$4:$I$277,4,FALSE)</f>
        <v>2.9</v>
      </c>
      <c r="J51" s="19">
        <f>H51*0.1</f>
        <v>776.2</v>
      </c>
      <c r="K51" s="19">
        <f>H51*I51+J51</f>
        <v>23286</v>
      </c>
      <c r="L51" s="20" t="s">
        <v>52</v>
      </c>
    </row>
    <row r="52" spans="1:12" s="24" customFormat="1" ht="30">
      <c r="A52" s="46">
        <f t="shared" si="0"/>
        <v>49</v>
      </c>
      <c r="B52" s="14" t="s">
        <v>214</v>
      </c>
      <c r="C52" s="15" t="s">
        <v>217</v>
      </c>
      <c r="D52" s="17" t="s">
        <v>415</v>
      </c>
      <c r="E52" s="14" t="s">
        <v>13</v>
      </c>
      <c r="F52" s="16" t="s">
        <v>14</v>
      </c>
      <c r="G52" s="14">
        <v>341</v>
      </c>
      <c r="H52" s="18">
        <v>8493.6</v>
      </c>
      <c r="I52" s="19">
        <f>VLOOKUP(F52,[1]Invoice!$F$4:$I$277,4,FALSE)</f>
        <v>2.9</v>
      </c>
      <c r="J52" s="19">
        <f>H52*0.1</f>
        <v>849.36000000000013</v>
      </c>
      <c r="K52" s="19">
        <f>H52*I52+J52</f>
        <v>25480.799999999999</v>
      </c>
      <c r="L52" s="20" t="s">
        <v>52</v>
      </c>
    </row>
    <row r="53" spans="1:12" s="24" customFormat="1" ht="15" customHeight="1">
      <c r="A53" s="46">
        <f t="shared" si="0"/>
        <v>50</v>
      </c>
      <c r="B53" s="14" t="s">
        <v>214</v>
      </c>
      <c r="C53" s="15" t="s">
        <v>218</v>
      </c>
      <c r="D53" s="16" t="s">
        <v>219</v>
      </c>
      <c r="E53" s="14" t="s">
        <v>13</v>
      </c>
      <c r="F53" s="16" t="s">
        <v>14</v>
      </c>
      <c r="G53" s="14">
        <v>520</v>
      </c>
      <c r="H53" s="18">
        <v>10780</v>
      </c>
      <c r="I53" s="19">
        <f>VLOOKUP(F53,[1]Invoice!$F$4:$I$277,4,FALSE)</f>
        <v>2.9</v>
      </c>
      <c r="J53" s="19">
        <f>H53*0.1</f>
        <v>1078</v>
      </c>
      <c r="K53" s="19">
        <f>H53*I53+J53</f>
        <v>32340</v>
      </c>
      <c r="L53" s="20" t="s">
        <v>52</v>
      </c>
    </row>
    <row r="54" spans="1:12" s="24" customFormat="1">
      <c r="A54" s="46">
        <f t="shared" si="0"/>
        <v>51</v>
      </c>
      <c r="B54" s="14" t="s">
        <v>214</v>
      </c>
      <c r="C54" s="15" t="s">
        <v>220</v>
      </c>
      <c r="D54" s="16" t="s">
        <v>221</v>
      </c>
      <c r="E54" s="14" t="s">
        <v>13</v>
      </c>
      <c r="F54" s="16" t="s">
        <v>16</v>
      </c>
      <c r="G54" s="14">
        <v>8</v>
      </c>
      <c r="H54" s="18">
        <v>166.06</v>
      </c>
      <c r="I54" s="19">
        <f>VLOOKUP(F54,[1]Invoice!$F$4:$I$277,4,FALSE)</f>
        <v>2.5</v>
      </c>
      <c r="J54" s="19">
        <f>H54*0.1</f>
        <v>16.606000000000002</v>
      </c>
      <c r="K54" s="19">
        <f>H54*I54+J54</f>
        <v>431.75599999999997</v>
      </c>
      <c r="L54" s="20" t="s">
        <v>27</v>
      </c>
    </row>
    <row r="55" spans="1:12" s="24" customFormat="1">
      <c r="A55" s="46">
        <f t="shared" si="0"/>
        <v>52</v>
      </c>
      <c r="B55" s="14" t="s">
        <v>222</v>
      </c>
      <c r="C55" s="15" t="s">
        <v>223</v>
      </c>
      <c r="D55" s="16" t="s">
        <v>224</v>
      </c>
      <c r="E55" s="14" t="s">
        <v>13</v>
      </c>
      <c r="F55" s="16" t="s">
        <v>16</v>
      </c>
      <c r="G55" s="14">
        <v>123</v>
      </c>
      <c r="H55" s="18">
        <v>1753.56</v>
      </c>
      <c r="I55" s="19">
        <f>VLOOKUP(F55,[1]Invoice!$F$4:$I$277,4,FALSE)</f>
        <v>2.5</v>
      </c>
      <c r="J55" s="19">
        <f>H55*0.1</f>
        <v>175.35599999999999</v>
      </c>
      <c r="K55" s="19">
        <f>H55*I55+J55</f>
        <v>4559.2559999999994</v>
      </c>
      <c r="L55" s="20" t="s">
        <v>225</v>
      </c>
    </row>
    <row r="56" spans="1:12" s="24" customFormat="1">
      <c r="A56" s="46">
        <f t="shared" si="0"/>
        <v>53</v>
      </c>
      <c r="B56" s="14" t="s">
        <v>222</v>
      </c>
      <c r="C56" s="15" t="s">
        <v>226</v>
      </c>
      <c r="D56" s="16" t="s">
        <v>227</v>
      </c>
      <c r="E56" s="14" t="s">
        <v>13</v>
      </c>
      <c r="F56" s="16" t="s">
        <v>228</v>
      </c>
      <c r="G56" s="14">
        <v>46</v>
      </c>
      <c r="H56" s="18">
        <v>1002</v>
      </c>
      <c r="I56" s="19">
        <v>2.6</v>
      </c>
      <c r="J56" s="19">
        <f>H56*0.1</f>
        <v>100.2</v>
      </c>
      <c r="K56" s="19">
        <f>H56*I56+J56</f>
        <v>2705.4</v>
      </c>
      <c r="L56" s="20" t="s">
        <v>229</v>
      </c>
    </row>
    <row r="57" spans="1:12" s="24" customFormat="1">
      <c r="A57" s="46">
        <f t="shared" si="0"/>
        <v>54</v>
      </c>
      <c r="B57" s="14" t="s">
        <v>222</v>
      </c>
      <c r="C57" s="15" t="s">
        <v>230</v>
      </c>
      <c r="D57" s="16" t="s">
        <v>231</v>
      </c>
      <c r="E57" s="14" t="s">
        <v>13</v>
      </c>
      <c r="F57" s="16" t="s">
        <v>34</v>
      </c>
      <c r="G57" s="14">
        <v>3</v>
      </c>
      <c r="H57" s="18">
        <v>41.131999999999998</v>
      </c>
      <c r="I57" s="19">
        <f>VLOOKUP(F57,[1]Invoice!$F$4:$I$277,4,FALSE)</f>
        <v>2.9</v>
      </c>
      <c r="J57" s="19">
        <f>H57*0.1</f>
        <v>4.1132</v>
      </c>
      <c r="K57" s="19">
        <f>H57*I57+J57</f>
        <v>123.396</v>
      </c>
      <c r="L57" s="21" t="s">
        <v>35</v>
      </c>
    </row>
    <row r="58" spans="1:12" s="24" customFormat="1">
      <c r="A58" s="46">
        <f t="shared" si="0"/>
        <v>55</v>
      </c>
      <c r="B58" s="14" t="s">
        <v>222</v>
      </c>
      <c r="C58" s="15" t="s">
        <v>232</v>
      </c>
      <c r="D58" s="16" t="s">
        <v>233</v>
      </c>
      <c r="E58" s="14" t="s">
        <v>13</v>
      </c>
      <c r="F58" s="16" t="s">
        <v>47</v>
      </c>
      <c r="G58" s="14">
        <v>7</v>
      </c>
      <c r="H58" s="18">
        <v>90.275999999999996</v>
      </c>
      <c r="I58" s="19">
        <f>VLOOKUP(F58,[1]Invoice!$F$4:$I$277,4,FALSE)</f>
        <v>2.9</v>
      </c>
      <c r="J58" s="19">
        <f>H58*0.1</f>
        <v>9.0275999999999996</v>
      </c>
      <c r="K58" s="19">
        <f>H58*I58+J58</f>
        <v>270.82799999999997</v>
      </c>
      <c r="L58" s="20" t="s">
        <v>48</v>
      </c>
    </row>
    <row r="59" spans="1:12" s="24" customFormat="1" ht="30">
      <c r="A59" s="46">
        <f t="shared" si="0"/>
        <v>56</v>
      </c>
      <c r="B59" s="14" t="s">
        <v>222</v>
      </c>
      <c r="C59" s="15" t="s">
        <v>234</v>
      </c>
      <c r="D59" s="16" t="s">
        <v>235</v>
      </c>
      <c r="E59" s="14" t="s">
        <v>13</v>
      </c>
      <c r="F59" s="16" t="s">
        <v>21</v>
      </c>
      <c r="G59" s="14">
        <v>20</v>
      </c>
      <c r="H59" s="18">
        <v>417.32</v>
      </c>
      <c r="I59" s="19">
        <v>2.9</v>
      </c>
      <c r="J59" s="19">
        <f>H59*0.1</f>
        <v>41.731999999999999</v>
      </c>
      <c r="K59" s="19">
        <f>H59*I59+J59</f>
        <v>1251.9599999999998</v>
      </c>
      <c r="L59" s="21" t="s">
        <v>76</v>
      </c>
    </row>
    <row r="60" spans="1:12" s="24" customFormat="1" ht="30">
      <c r="A60" s="46">
        <f t="shared" si="0"/>
        <v>57</v>
      </c>
      <c r="B60" s="14" t="s">
        <v>222</v>
      </c>
      <c r="C60" s="15" t="s">
        <v>236</v>
      </c>
      <c r="D60" s="16" t="s">
        <v>237</v>
      </c>
      <c r="E60" s="14" t="s">
        <v>13</v>
      </c>
      <c r="F60" s="17" t="s">
        <v>46</v>
      </c>
      <c r="G60" s="14">
        <v>14</v>
      </c>
      <c r="H60" s="18">
        <v>202.88</v>
      </c>
      <c r="I60" s="19">
        <f>VLOOKUP(F60,[1]Invoice!$F$4:$I$277,4,FALSE)</f>
        <v>0.79999999999999993</v>
      </c>
      <c r="J60" s="19">
        <f>H60*0.1</f>
        <v>20.288</v>
      </c>
      <c r="K60" s="19">
        <f>H60*I60+J60</f>
        <v>182.59199999999998</v>
      </c>
      <c r="L60" s="20" t="s">
        <v>97</v>
      </c>
    </row>
    <row r="61" spans="1:12" s="24" customFormat="1" ht="15.95" customHeight="1">
      <c r="A61" s="46">
        <f t="shared" si="0"/>
        <v>58</v>
      </c>
      <c r="B61" s="14" t="s">
        <v>222</v>
      </c>
      <c r="C61" s="15" t="s">
        <v>238</v>
      </c>
      <c r="D61" s="16" t="s">
        <v>239</v>
      </c>
      <c r="E61" s="14" t="s">
        <v>13</v>
      </c>
      <c r="F61" s="16" t="s">
        <v>77</v>
      </c>
      <c r="G61" s="14">
        <v>52</v>
      </c>
      <c r="H61" s="18">
        <v>693.20699999999999</v>
      </c>
      <c r="I61" s="19">
        <f>VLOOKUP(F61,[1]Invoice!$F$4:$I$277,4,FALSE)</f>
        <v>2.5</v>
      </c>
      <c r="J61" s="19">
        <f>H61*0.1</f>
        <v>69.320700000000002</v>
      </c>
      <c r="K61" s="19">
        <f>H61*I61+J61</f>
        <v>1802.3381999999999</v>
      </c>
      <c r="L61" s="20" t="s">
        <v>15</v>
      </c>
    </row>
    <row r="62" spans="1:12" s="24" customFormat="1" ht="15.95" customHeight="1">
      <c r="A62" s="46">
        <f t="shared" si="0"/>
        <v>59</v>
      </c>
      <c r="B62" s="14" t="s">
        <v>222</v>
      </c>
      <c r="C62" s="15" t="s">
        <v>240</v>
      </c>
      <c r="D62" s="16" t="s">
        <v>241</v>
      </c>
      <c r="E62" s="14" t="s">
        <v>13</v>
      </c>
      <c r="F62" s="16" t="s">
        <v>40</v>
      </c>
      <c r="G62" s="14">
        <v>16</v>
      </c>
      <c r="H62" s="18">
        <v>212.86</v>
      </c>
      <c r="I62" s="19">
        <f>VLOOKUP(F62,[1]Invoice!$F$4:$I$277,4,FALSE)</f>
        <v>2.6</v>
      </c>
      <c r="J62" s="19">
        <f>H62*0.1</f>
        <v>21.286000000000001</v>
      </c>
      <c r="K62" s="19">
        <f>H62*I62+J62</f>
        <v>574.72199999999998</v>
      </c>
      <c r="L62" s="21" t="s">
        <v>242</v>
      </c>
    </row>
    <row r="63" spans="1:12" s="24" customFormat="1" ht="15.95" customHeight="1">
      <c r="A63" s="46">
        <f t="shared" si="0"/>
        <v>60</v>
      </c>
      <c r="B63" s="14" t="s">
        <v>243</v>
      </c>
      <c r="C63" s="15" t="s">
        <v>238</v>
      </c>
      <c r="D63" s="16" t="s">
        <v>244</v>
      </c>
      <c r="E63" s="14" t="s">
        <v>13</v>
      </c>
      <c r="F63" s="16" t="s">
        <v>77</v>
      </c>
      <c r="G63" s="14">
        <v>52</v>
      </c>
      <c r="H63" s="18">
        <v>693.21</v>
      </c>
      <c r="I63" s="19">
        <f>VLOOKUP(F63,[1]Invoice!$F$4:$I$277,4,FALSE)</f>
        <v>2.5</v>
      </c>
      <c r="J63" s="19">
        <f>H63*0.1</f>
        <v>69.321000000000012</v>
      </c>
      <c r="K63" s="19">
        <f>H63*I63+J63</f>
        <v>1802.346</v>
      </c>
      <c r="L63" s="20" t="s">
        <v>56</v>
      </c>
    </row>
    <row r="64" spans="1:12" s="24" customFormat="1" ht="15.95" customHeight="1">
      <c r="A64" s="46">
        <f t="shared" si="0"/>
        <v>61</v>
      </c>
      <c r="B64" s="14" t="s">
        <v>243</v>
      </c>
      <c r="C64" s="15" t="s">
        <v>245</v>
      </c>
      <c r="D64" s="16" t="s">
        <v>246</v>
      </c>
      <c r="E64" s="14" t="s">
        <v>13</v>
      </c>
      <c r="F64" s="16" t="s">
        <v>40</v>
      </c>
      <c r="G64" s="14">
        <v>91</v>
      </c>
      <c r="H64" s="18">
        <v>1421.96</v>
      </c>
      <c r="I64" s="19">
        <f>VLOOKUP(F64,[1]Invoice!$F$4:$I$277,4,FALSE)</f>
        <v>2.6</v>
      </c>
      <c r="J64" s="19">
        <f>H64*0.1</f>
        <v>142.196</v>
      </c>
      <c r="K64" s="19">
        <f>H64*I64+J64</f>
        <v>3839.2919999999999</v>
      </c>
      <c r="L64" s="20" t="s">
        <v>247</v>
      </c>
    </row>
    <row r="65" spans="1:12" s="24" customFormat="1" ht="15.95" customHeight="1">
      <c r="A65" s="46">
        <f t="shared" si="0"/>
        <v>62</v>
      </c>
      <c r="B65" s="14" t="s">
        <v>243</v>
      </c>
      <c r="C65" s="15" t="s">
        <v>248</v>
      </c>
      <c r="D65" s="16" t="s">
        <v>249</v>
      </c>
      <c r="E65" s="14" t="s">
        <v>13</v>
      </c>
      <c r="F65" s="16" t="s">
        <v>29</v>
      </c>
      <c r="G65" s="14">
        <v>29</v>
      </c>
      <c r="H65" s="18">
        <v>334.04599999999999</v>
      </c>
      <c r="I65" s="19">
        <f>VLOOKUP(F65,[1]Invoice!$F$4:$I$277,4,FALSE)</f>
        <v>2.4</v>
      </c>
      <c r="J65" s="19">
        <f>H65*0.1</f>
        <v>33.404600000000002</v>
      </c>
      <c r="K65" s="19">
        <f>H65*I65+J65</f>
        <v>835.1149999999999</v>
      </c>
      <c r="L65" s="20" t="s">
        <v>30</v>
      </c>
    </row>
    <row r="66" spans="1:12" s="24" customFormat="1" ht="15.95" customHeight="1">
      <c r="A66" s="46">
        <f t="shared" si="0"/>
        <v>63</v>
      </c>
      <c r="B66" s="14" t="s">
        <v>243</v>
      </c>
      <c r="C66" s="15" t="s">
        <v>250</v>
      </c>
      <c r="D66" s="16" t="s">
        <v>251</v>
      </c>
      <c r="E66" s="14" t="s">
        <v>13</v>
      </c>
      <c r="F66" s="16" t="s">
        <v>95</v>
      </c>
      <c r="G66" s="14">
        <v>23</v>
      </c>
      <c r="H66" s="18">
        <v>360.12</v>
      </c>
      <c r="I66" s="19">
        <f>VLOOKUP(F66,[1]Invoice!$F$4:$I$277,4,FALSE)</f>
        <v>2.5</v>
      </c>
      <c r="J66" s="19">
        <f>H66*0.1</f>
        <v>36.012</v>
      </c>
      <c r="K66" s="19">
        <f>H66*I66+J66</f>
        <v>936.3119999999999</v>
      </c>
      <c r="L66" s="20" t="s">
        <v>26</v>
      </c>
    </row>
    <row r="67" spans="1:12" s="24" customFormat="1" ht="15.95" customHeight="1">
      <c r="A67" s="46">
        <f t="shared" si="0"/>
        <v>64</v>
      </c>
      <c r="B67" s="14" t="s">
        <v>243</v>
      </c>
      <c r="C67" s="15" t="s">
        <v>252</v>
      </c>
      <c r="D67" s="16" t="s">
        <v>253</v>
      </c>
      <c r="E67" s="14" t="s">
        <v>13</v>
      </c>
      <c r="F67" s="16" t="s">
        <v>55</v>
      </c>
      <c r="G67" s="14">
        <v>34</v>
      </c>
      <c r="H67" s="18">
        <v>511.05799999999999</v>
      </c>
      <c r="I67" s="19">
        <f>VLOOKUP(F67,[1]Invoice!$F$4:$I$277,4,FALSE)</f>
        <v>2.6</v>
      </c>
      <c r="J67" s="19">
        <f>H67*0.1</f>
        <v>51.105800000000002</v>
      </c>
      <c r="K67" s="19">
        <f>H67*I67+J67</f>
        <v>1379.8566000000001</v>
      </c>
      <c r="L67" s="20" t="s">
        <v>254</v>
      </c>
    </row>
    <row r="68" spans="1:12" s="24" customFormat="1" ht="30">
      <c r="A68" s="46">
        <f t="shared" si="0"/>
        <v>65</v>
      </c>
      <c r="B68" s="14" t="s">
        <v>243</v>
      </c>
      <c r="C68" s="15" t="s">
        <v>255</v>
      </c>
      <c r="D68" s="16" t="s">
        <v>256</v>
      </c>
      <c r="E68" s="14" t="s">
        <v>13</v>
      </c>
      <c r="F68" s="16" t="s">
        <v>58</v>
      </c>
      <c r="G68" s="14">
        <v>20</v>
      </c>
      <c r="H68" s="18">
        <v>613</v>
      </c>
      <c r="I68" s="19">
        <f>VLOOKUP(F68,[1]Invoice!$F$4:$I$277,4,FALSE)</f>
        <v>2.5</v>
      </c>
      <c r="J68" s="19">
        <f>H68*0.1</f>
        <v>61.300000000000004</v>
      </c>
      <c r="K68" s="19">
        <f>H68*I68+J68</f>
        <v>1593.8</v>
      </c>
      <c r="L68" s="21" t="s">
        <v>257</v>
      </c>
    </row>
    <row r="69" spans="1:12" s="24" customFormat="1">
      <c r="A69" s="46">
        <f t="shared" si="0"/>
        <v>66</v>
      </c>
      <c r="B69" s="14" t="s">
        <v>243</v>
      </c>
      <c r="C69" s="15" t="s">
        <v>258</v>
      </c>
      <c r="D69" s="16" t="s">
        <v>259</v>
      </c>
      <c r="E69" s="14" t="s">
        <v>13</v>
      </c>
      <c r="F69" s="16" t="s">
        <v>44</v>
      </c>
      <c r="G69" s="14">
        <v>25</v>
      </c>
      <c r="H69" s="18">
        <v>521.65</v>
      </c>
      <c r="I69" s="19">
        <f>VLOOKUP(F69,[1]Invoice!$F$4:$I$277,4,FALSE)</f>
        <v>2.5</v>
      </c>
      <c r="J69" s="19">
        <f>H69*0.1</f>
        <v>52.164999999999999</v>
      </c>
      <c r="K69" s="19">
        <f>H69*I69+J69</f>
        <v>1356.29</v>
      </c>
      <c r="L69" s="20" t="s">
        <v>121</v>
      </c>
    </row>
    <row r="70" spans="1:12" s="24" customFormat="1">
      <c r="A70" s="46">
        <f t="shared" ref="A70:A133" si="1">A69+1</f>
        <v>67</v>
      </c>
      <c r="B70" s="76" t="s">
        <v>243</v>
      </c>
      <c r="C70" s="76" t="s">
        <v>418</v>
      </c>
      <c r="D70" s="76" t="s">
        <v>419</v>
      </c>
      <c r="E70" s="77" t="s">
        <v>13</v>
      </c>
      <c r="F70" s="76" t="s">
        <v>14</v>
      </c>
      <c r="G70" s="76">
        <v>111</v>
      </c>
      <c r="H70" s="78">
        <v>2880.67</v>
      </c>
      <c r="I70" s="19">
        <v>2.9</v>
      </c>
      <c r="J70" s="19">
        <f>H70*0.1</f>
        <v>288.06700000000001</v>
      </c>
      <c r="K70" s="19">
        <f>H70*I70+J70</f>
        <v>8642.0099999999984</v>
      </c>
      <c r="L70" s="79" t="s">
        <v>52</v>
      </c>
    </row>
    <row r="71" spans="1:12" s="24" customFormat="1" ht="15.95" customHeight="1">
      <c r="A71" s="46">
        <f t="shared" si="1"/>
        <v>68</v>
      </c>
      <c r="B71" s="76" t="s">
        <v>260</v>
      </c>
      <c r="C71" s="76" t="s">
        <v>420</v>
      </c>
      <c r="D71" s="76" t="s">
        <v>421</v>
      </c>
      <c r="E71" s="77" t="s">
        <v>13</v>
      </c>
      <c r="F71" s="76" t="s">
        <v>14</v>
      </c>
      <c r="G71" s="76">
        <v>35</v>
      </c>
      <c r="H71" s="78">
        <v>410.4</v>
      </c>
      <c r="I71" s="19">
        <v>2.9</v>
      </c>
      <c r="J71" s="19">
        <f>H71*0.1</f>
        <v>41.04</v>
      </c>
      <c r="K71" s="19">
        <f>H71*I71+J71</f>
        <v>1231.1999999999998</v>
      </c>
      <c r="L71" s="79" t="s">
        <v>50</v>
      </c>
    </row>
    <row r="72" spans="1:12" s="24" customFormat="1" ht="15" customHeight="1">
      <c r="A72" s="46">
        <f t="shared" si="1"/>
        <v>69</v>
      </c>
      <c r="B72" s="14" t="s">
        <v>260</v>
      </c>
      <c r="C72" s="15" t="s">
        <v>261</v>
      </c>
      <c r="D72" s="16" t="s">
        <v>262</v>
      </c>
      <c r="E72" s="14" t="s">
        <v>13</v>
      </c>
      <c r="F72" s="16" t="s">
        <v>14</v>
      </c>
      <c r="G72" s="14">
        <v>125</v>
      </c>
      <c r="H72" s="18">
        <v>3044.25</v>
      </c>
      <c r="I72" s="19">
        <f>VLOOKUP(F72,[1]Invoice!$F$4:$I$277,4,FALSE)</f>
        <v>2.9</v>
      </c>
      <c r="J72" s="19">
        <f>H72*0.1</f>
        <v>304.42500000000001</v>
      </c>
      <c r="K72" s="19">
        <f>H72*I72+J72</f>
        <v>9132.7499999999982</v>
      </c>
      <c r="L72" s="20" t="s">
        <v>52</v>
      </c>
    </row>
    <row r="73" spans="1:12" s="24" customFormat="1" ht="15" customHeight="1">
      <c r="A73" s="46">
        <f t="shared" si="1"/>
        <v>70</v>
      </c>
      <c r="B73" s="14" t="s">
        <v>260</v>
      </c>
      <c r="C73" s="15" t="s">
        <v>263</v>
      </c>
      <c r="D73" s="16" t="s">
        <v>264</v>
      </c>
      <c r="E73" s="14" t="s">
        <v>13</v>
      </c>
      <c r="F73" s="17" t="s">
        <v>46</v>
      </c>
      <c r="G73" s="14">
        <v>23</v>
      </c>
      <c r="H73" s="18">
        <v>373.61</v>
      </c>
      <c r="I73" s="19">
        <f>VLOOKUP(F73,[1]Invoice!$F$4:$I$277,4,FALSE)</f>
        <v>0.79999999999999993</v>
      </c>
      <c r="J73" s="19">
        <f>H73*0.1</f>
        <v>37.361000000000004</v>
      </c>
      <c r="K73" s="19">
        <f>H73*I73+J73</f>
        <v>336.24899999999997</v>
      </c>
      <c r="L73" s="20" t="s">
        <v>75</v>
      </c>
    </row>
    <row r="74" spans="1:12" s="24" customFormat="1" ht="15" customHeight="1">
      <c r="A74" s="46">
        <f t="shared" si="1"/>
        <v>71</v>
      </c>
      <c r="B74" s="14" t="s">
        <v>260</v>
      </c>
      <c r="C74" s="15" t="s">
        <v>265</v>
      </c>
      <c r="D74" s="16" t="s">
        <v>266</v>
      </c>
      <c r="E74" s="14" t="s">
        <v>13</v>
      </c>
      <c r="F74" s="16" t="s">
        <v>267</v>
      </c>
      <c r="G74" s="14">
        <v>28</v>
      </c>
      <c r="H74" s="18">
        <v>368.14</v>
      </c>
      <c r="I74" s="19">
        <v>2.5</v>
      </c>
      <c r="J74" s="19">
        <f>H74*0.1</f>
        <v>36.814</v>
      </c>
      <c r="K74" s="19">
        <f>H74*I74+J74</f>
        <v>957.16399999999987</v>
      </c>
      <c r="L74" s="20" t="s">
        <v>268</v>
      </c>
    </row>
    <row r="75" spans="1:12" s="24" customFormat="1" ht="15" customHeight="1">
      <c r="A75" s="46">
        <f t="shared" si="1"/>
        <v>72</v>
      </c>
      <c r="B75" s="14" t="s">
        <v>269</v>
      </c>
      <c r="C75" s="15" t="s">
        <v>270</v>
      </c>
      <c r="D75" s="16" t="s">
        <v>271</v>
      </c>
      <c r="E75" s="14" t="s">
        <v>13</v>
      </c>
      <c r="F75" s="16" t="s">
        <v>74</v>
      </c>
      <c r="G75" s="14">
        <v>4</v>
      </c>
      <c r="H75" s="18">
        <v>82.632000000000005</v>
      </c>
      <c r="I75" s="19">
        <f>VLOOKUP(F75,[1]Invoice!$F$4:$I$277,4,FALSE)</f>
        <v>2.9</v>
      </c>
      <c r="J75" s="19">
        <f>H75*0.1</f>
        <v>8.2632000000000012</v>
      </c>
      <c r="K75" s="19">
        <f>H75*I75+J75</f>
        <v>247.89600000000002</v>
      </c>
      <c r="L75" s="20" t="s">
        <v>33</v>
      </c>
    </row>
    <row r="76" spans="1:12" s="24" customFormat="1" ht="15" customHeight="1">
      <c r="A76" s="46">
        <f t="shared" si="1"/>
        <v>73</v>
      </c>
      <c r="B76" s="14" t="s">
        <v>269</v>
      </c>
      <c r="C76" s="15" t="s">
        <v>272</v>
      </c>
      <c r="D76" s="16" t="s">
        <v>273</v>
      </c>
      <c r="E76" s="14" t="s">
        <v>13</v>
      </c>
      <c r="F76" s="16" t="s">
        <v>32</v>
      </c>
      <c r="G76" s="14">
        <v>7</v>
      </c>
      <c r="H76" s="18">
        <v>201.36199999999999</v>
      </c>
      <c r="I76" s="19">
        <f>VLOOKUP(F76,[1]Invoice!$F$4:$I$277,4,FALSE)</f>
        <v>2.9</v>
      </c>
      <c r="J76" s="19">
        <f>H76*0.1</f>
        <v>20.136200000000002</v>
      </c>
      <c r="K76" s="19">
        <f>H76*I76+J76</f>
        <v>604.08600000000001</v>
      </c>
      <c r="L76" s="20" t="s">
        <v>33</v>
      </c>
    </row>
    <row r="77" spans="1:12" s="24" customFormat="1" ht="15" customHeight="1">
      <c r="A77" s="46">
        <f t="shared" si="1"/>
        <v>74</v>
      </c>
      <c r="B77" s="14" t="s">
        <v>269</v>
      </c>
      <c r="C77" s="15" t="s">
        <v>274</v>
      </c>
      <c r="D77" s="16" t="s">
        <v>275</v>
      </c>
      <c r="E77" s="14" t="s">
        <v>13</v>
      </c>
      <c r="F77" s="16" t="s">
        <v>40</v>
      </c>
      <c r="G77" s="14">
        <v>25</v>
      </c>
      <c r="H77" s="18">
        <v>726.75</v>
      </c>
      <c r="I77" s="19">
        <f>VLOOKUP(F77,[1]Invoice!$F$4:$I$277,4,FALSE)</f>
        <v>2.6</v>
      </c>
      <c r="J77" s="19">
        <f>H77*0.1</f>
        <v>72.674999999999997</v>
      </c>
      <c r="K77" s="19">
        <f>H77*I77+J77</f>
        <v>1962.2249999999999</v>
      </c>
      <c r="L77" s="21" t="s">
        <v>276</v>
      </c>
    </row>
    <row r="78" spans="1:12" s="24" customFormat="1" ht="15" customHeight="1">
      <c r="A78" s="46">
        <f t="shared" si="1"/>
        <v>75</v>
      </c>
      <c r="B78" s="14" t="s">
        <v>269</v>
      </c>
      <c r="C78" s="15" t="s">
        <v>277</v>
      </c>
      <c r="D78" s="16" t="s">
        <v>278</v>
      </c>
      <c r="E78" s="14" t="s">
        <v>13</v>
      </c>
      <c r="F78" s="16" t="s">
        <v>78</v>
      </c>
      <c r="G78" s="14">
        <v>7</v>
      </c>
      <c r="H78" s="18">
        <v>70.78</v>
      </c>
      <c r="I78" s="19">
        <f>VLOOKUP(F78,[1]Invoice!$F$4:$I$277,4,FALSE)</f>
        <v>2.6</v>
      </c>
      <c r="J78" s="19">
        <f>H78*0.1</f>
        <v>7.0780000000000003</v>
      </c>
      <c r="K78" s="19">
        <f>H78*I78+J78</f>
        <v>191.10600000000002</v>
      </c>
      <c r="L78" s="21" t="s">
        <v>96</v>
      </c>
    </row>
    <row r="79" spans="1:12" s="24" customFormat="1" ht="15" customHeight="1">
      <c r="A79" s="46">
        <f t="shared" si="1"/>
        <v>76</v>
      </c>
      <c r="B79" s="14" t="s">
        <v>269</v>
      </c>
      <c r="C79" s="15" t="s">
        <v>279</v>
      </c>
      <c r="D79" s="16" t="s">
        <v>280</v>
      </c>
      <c r="E79" s="14" t="s">
        <v>13</v>
      </c>
      <c r="F79" s="16" t="s">
        <v>34</v>
      </c>
      <c r="G79" s="14">
        <v>13</v>
      </c>
      <c r="H79" s="18">
        <v>197.834</v>
      </c>
      <c r="I79" s="19">
        <f>VLOOKUP(F79,[1]Invoice!$F$4:$I$277,4,FALSE)</f>
        <v>2.9</v>
      </c>
      <c r="J79" s="19">
        <f>H79*0.1</f>
        <v>19.7834</v>
      </c>
      <c r="K79" s="19">
        <f>H79*I79+J79</f>
        <v>593.50200000000007</v>
      </c>
      <c r="L79" s="21" t="s">
        <v>35</v>
      </c>
    </row>
    <row r="80" spans="1:12" s="24" customFormat="1" ht="15" customHeight="1">
      <c r="A80" s="46">
        <f t="shared" si="1"/>
        <v>77</v>
      </c>
      <c r="B80" s="14" t="s">
        <v>269</v>
      </c>
      <c r="C80" s="15" t="s">
        <v>281</v>
      </c>
      <c r="D80" s="16" t="s">
        <v>282</v>
      </c>
      <c r="E80" s="14" t="s">
        <v>13</v>
      </c>
      <c r="F80" s="16" t="s">
        <v>40</v>
      </c>
      <c r="G80" s="14">
        <v>47</v>
      </c>
      <c r="H80" s="18">
        <v>770.02</v>
      </c>
      <c r="I80" s="19">
        <f>VLOOKUP(F80,[1]Invoice!$F$4:$I$277,4,FALSE)</f>
        <v>2.6</v>
      </c>
      <c r="J80" s="19">
        <f>H80*0.1</f>
        <v>77.00200000000001</v>
      </c>
      <c r="K80" s="19">
        <f>H80*I80+J80</f>
        <v>2079.0540000000001</v>
      </c>
      <c r="L80" s="20" t="s">
        <v>67</v>
      </c>
    </row>
    <row r="81" spans="1:12" s="24" customFormat="1" ht="15" customHeight="1">
      <c r="A81" s="46">
        <f t="shared" si="1"/>
        <v>78</v>
      </c>
      <c r="B81" s="14" t="s">
        <v>283</v>
      </c>
      <c r="C81" s="15" t="s">
        <v>284</v>
      </c>
      <c r="D81" s="16" t="s">
        <v>285</v>
      </c>
      <c r="E81" s="14" t="s">
        <v>13</v>
      </c>
      <c r="F81" s="16" t="s">
        <v>14</v>
      </c>
      <c r="G81" s="14">
        <v>301</v>
      </c>
      <c r="H81" s="18">
        <v>6871.3869999999997</v>
      </c>
      <c r="I81" s="19">
        <f>VLOOKUP(F81,[1]Invoice!$F$4:$I$277,4,FALSE)</f>
        <v>2.9</v>
      </c>
      <c r="J81" s="19">
        <f>H81*0.1</f>
        <v>687.13869999999997</v>
      </c>
      <c r="K81" s="19">
        <f>H81*I81+J81</f>
        <v>20614.160999999996</v>
      </c>
      <c r="L81" s="20" t="s">
        <v>52</v>
      </c>
    </row>
    <row r="82" spans="1:12" s="24" customFormat="1" ht="30">
      <c r="A82" s="46">
        <f t="shared" si="1"/>
        <v>79</v>
      </c>
      <c r="B82" s="14" t="s">
        <v>283</v>
      </c>
      <c r="C82" s="15" t="s">
        <v>286</v>
      </c>
      <c r="D82" s="16" t="s">
        <v>287</v>
      </c>
      <c r="E82" s="14" t="s">
        <v>13</v>
      </c>
      <c r="F82" s="16" t="s">
        <v>71</v>
      </c>
      <c r="G82" s="14">
        <v>110</v>
      </c>
      <c r="H82" s="18">
        <v>3071.58</v>
      </c>
      <c r="I82" s="19">
        <f>VLOOKUP(F82,[1]Invoice!$F$4:$I$277,4,FALSE)</f>
        <v>2.9</v>
      </c>
      <c r="J82" s="19">
        <f>H82*0.1</f>
        <v>307.15800000000002</v>
      </c>
      <c r="K82" s="19">
        <f>H82*I82+J82</f>
        <v>9214.74</v>
      </c>
      <c r="L82" s="20" t="s">
        <v>72</v>
      </c>
    </row>
    <row r="83" spans="1:12" s="24" customFormat="1">
      <c r="A83" s="46">
        <f t="shared" si="1"/>
        <v>80</v>
      </c>
      <c r="B83" s="14" t="s">
        <v>283</v>
      </c>
      <c r="C83" s="15" t="s">
        <v>288</v>
      </c>
      <c r="D83" s="16" t="s">
        <v>289</v>
      </c>
      <c r="E83" s="14" t="s">
        <v>13</v>
      </c>
      <c r="F83" s="16" t="s">
        <v>37</v>
      </c>
      <c r="G83" s="14">
        <v>5</v>
      </c>
      <c r="H83" s="18">
        <v>102.25</v>
      </c>
      <c r="I83" s="19">
        <v>2.9</v>
      </c>
      <c r="J83" s="19">
        <f>H83*0.1</f>
        <v>10.225000000000001</v>
      </c>
      <c r="K83" s="19">
        <f>H83*I83+J83</f>
        <v>306.75</v>
      </c>
      <c r="L83" s="20" t="s">
        <v>81</v>
      </c>
    </row>
    <row r="84" spans="1:12" s="24" customFormat="1" ht="30">
      <c r="A84" s="46">
        <f t="shared" si="1"/>
        <v>81</v>
      </c>
      <c r="B84" s="14" t="s">
        <v>283</v>
      </c>
      <c r="C84" s="15" t="s">
        <v>290</v>
      </c>
      <c r="D84" s="17" t="s">
        <v>431</v>
      </c>
      <c r="E84" s="14" t="s">
        <v>13</v>
      </c>
      <c r="F84" s="16" t="s">
        <v>37</v>
      </c>
      <c r="G84" s="14">
        <v>479</v>
      </c>
      <c r="H84" s="18">
        <v>8997.58</v>
      </c>
      <c r="I84" s="19">
        <v>2.9</v>
      </c>
      <c r="J84" s="19">
        <f>H84*0.1</f>
        <v>899.75800000000004</v>
      </c>
      <c r="K84" s="19">
        <f>H84*I84+J84</f>
        <v>26992.74</v>
      </c>
      <c r="L84" s="20" t="s">
        <v>36</v>
      </c>
    </row>
    <row r="85" spans="1:12" s="24" customFormat="1" ht="30">
      <c r="A85" s="46">
        <f t="shared" si="1"/>
        <v>82</v>
      </c>
      <c r="B85" s="14" t="s">
        <v>283</v>
      </c>
      <c r="C85" s="15" t="s">
        <v>291</v>
      </c>
      <c r="D85" s="17" t="s">
        <v>414</v>
      </c>
      <c r="E85" s="14" t="s">
        <v>13</v>
      </c>
      <c r="F85" s="16" t="s">
        <v>34</v>
      </c>
      <c r="G85" s="14">
        <v>128</v>
      </c>
      <c r="H85" s="18">
        <v>3140.49</v>
      </c>
      <c r="I85" s="19">
        <f>VLOOKUP(F85,[1]Invoice!$F$4:$I$277,4,FALSE)</f>
        <v>2.9</v>
      </c>
      <c r="J85" s="19">
        <f>H85*0.1</f>
        <v>314.04899999999998</v>
      </c>
      <c r="K85" s="19">
        <f>H85*I85+J85</f>
        <v>9421.4699999999975</v>
      </c>
      <c r="L85" s="21" t="s">
        <v>35</v>
      </c>
    </row>
    <row r="86" spans="1:12" s="24" customFormat="1">
      <c r="A86" s="46">
        <f t="shared" si="1"/>
        <v>83</v>
      </c>
      <c r="B86" s="14" t="s">
        <v>283</v>
      </c>
      <c r="C86" s="15" t="s">
        <v>292</v>
      </c>
      <c r="D86" s="16" t="s">
        <v>293</v>
      </c>
      <c r="E86" s="14" t="s">
        <v>13</v>
      </c>
      <c r="F86" s="16" t="s">
        <v>34</v>
      </c>
      <c r="G86" s="14">
        <v>25</v>
      </c>
      <c r="H86" s="18">
        <v>491.65</v>
      </c>
      <c r="I86" s="19">
        <f>VLOOKUP(F86,[1]Invoice!$F$4:$I$277,4,FALSE)</f>
        <v>2.9</v>
      </c>
      <c r="J86" s="19">
        <f>H86*0.1</f>
        <v>49.164999999999999</v>
      </c>
      <c r="K86" s="19">
        <f>H86*I86+J86</f>
        <v>1474.9499999999998</v>
      </c>
      <c r="L86" s="20" t="s">
        <v>80</v>
      </c>
    </row>
    <row r="87" spans="1:12" s="24" customFormat="1" ht="30">
      <c r="A87" s="46">
        <f t="shared" si="1"/>
        <v>84</v>
      </c>
      <c r="B87" s="14" t="s">
        <v>283</v>
      </c>
      <c r="C87" s="15" t="s">
        <v>294</v>
      </c>
      <c r="D87" s="17" t="s">
        <v>413</v>
      </c>
      <c r="E87" s="14" t="s">
        <v>13</v>
      </c>
      <c r="F87" s="16" t="s">
        <v>43</v>
      </c>
      <c r="G87" s="14">
        <v>27</v>
      </c>
      <c r="H87" s="18">
        <v>477.29</v>
      </c>
      <c r="I87" s="19">
        <f>VLOOKUP(F87,[1]Invoice!$F$4:$I$277,4,FALSE)</f>
        <v>2.9</v>
      </c>
      <c r="J87" s="19">
        <f>H87*0.1</f>
        <v>47.729000000000006</v>
      </c>
      <c r="K87" s="19">
        <f>H87*I87+J87</f>
        <v>1431.8700000000001</v>
      </c>
      <c r="L87" s="20" t="s">
        <v>68</v>
      </c>
    </row>
    <row r="88" spans="1:12" s="24" customFormat="1" ht="15.95" customHeight="1">
      <c r="A88" s="46">
        <f t="shared" si="1"/>
        <v>85</v>
      </c>
      <c r="B88" s="14" t="s">
        <v>295</v>
      </c>
      <c r="C88" s="15" t="s">
        <v>296</v>
      </c>
      <c r="D88" s="16" t="s">
        <v>297</v>
      </c>
      <c r="E88" s="14" t="s">
        <v>13</v>
      </c>
      <c r="F88" s="16" t="s">
        <v>40</v>
      </c>
      <c r="G88" s="14">
        <v>61</v>
      </c>
      <c r="H88" s="18">
        <v>1502.6420000000001</v>
      </c>
      <c r="I88" s="19">
        <f>VLOOKUP(F88,[1]Invoice!$F$4:$I$277,4,FALSE)</f>
        <v>2.6</v>
      </c>
      <c r="J88" s="19">
        <f>H88*0.1</f>
        <v>150.26420000000002</v>
      </c>
      <c r="K88" s="19">
        <f>H88*I88+J88</f>
        <v>4057.1334000000002</v>
      </c>
      <c r="L88" s="21" t="s">
        <v>276</v>
      </c>
    </row>
    <row r="89" spans="1:12" s="24" customFormat="1" ht="15.95" customHeight="1">
      <c r="A89" s="46">
        <f t="shared" si="1"/>
        <v>86</v>
      </c>
      <c r="B89" s="14" t="s">
        <v>295</v>
      </c>
      <c r="C89" s="15" t="s">
        <v>422</v>
      </c>
      <c r="D89" s="16" t="s">
        <v>423</v>
      </c>
      <c r="E89" s="14" t="s">
        <v>13</v>
      </c>
      <c r="F89" s="16" t="s">
        <v>16</v>
      </c>
      <c r="G89" s="14">
        <v>8</v>
      </c>
      <c r="H89" s="18">
        <v>201</v>
      </c>
      <c r="I89" s="19">
        <v>2.5</v>
      </c>
      <c r="J89" s="19">
        <f>H89*0.1</f>
        <v>20.100000000000001</v>
      </c>
      <c r="K89" s="19">
        <f>H89*I89+J89</f>
        <v>522.6</v>
      </c>
      <c r="L89" s="20" t="s">
        <v>427</v>
      </c>
    </row>
    <row r="90" spans="1:12" s="24" customFormat="1" ht="30" customHeight="1">
      <c r="A90" s="46">
        <f t="shared" si="1"/>
        <v>87</v>
      </c>
      <c r="B90" s="14" t="s">
        <v>424</v>
      </c>
      <c r="C90" s="15" t="s">
        <v>425</v>
      </c>
      <c r="D90" s="16" t="s">
        <v>428</v>
      </c>
      <c r="E90" s="14" t="s">
        <v>13</v>
      </c>
      <c r="F90" s="16" t="s">
        <v>95</v>
      </c>
      <c r="G90" s="14">
        <v>133</v>
      </c>
      <c r="H90" s="18">
        <v>2260</v>
      </c>
      <c r="I90" s="19">
        <v>2.5</v>
      </c>
      <c r="J90" s="19">
        <f>H90*0.1</f>
        <v>226</v>
      </c>
      <c r="K90" s="19">
        <f>H90*I90+J90</f>
        <v>5876</v>
      </c>
      <c r="L90" s="20" t="s">
        <v>311</v>
      </c>
    </row>
    <row r="91" spans="1:12" s="24" customFormat="1" ht="15.95" customHeight="1">
      <c r="A91" s="46">
        <f t="shared" si="1"/>
        <v>88</v>
      </c>
      <c r="B91" s="76" t="s">
        <v>424</v>
      </c>
      <c r="C91" s="76" t="s">
        <v>426</v>
      </c>
      <c r="D91" s="80" t="s">
        <v>429</v>
      </c>
      <c r="E91" s="77" t="s">
        <v>13</v>
      </c>
      <c r="F91" s="76" t="s">
        <v>14</v>
      </c>
      <c r="G91" s="76">
        <v>96</v>
      </c>
      <c r="H91" s="78">
        <v>2061</v>
      </c>
      <c r="I91" s="19">
        <v>2.9</v>
      </c>
      <c r="J91" s="19">
        <f>H91*0.1</f>
        <v>206.10000000000002</v>
      </c>
      <c r="K91" s="19">
        <f>H91*I91+J91</f>
        <v>6183</v>
      </c>
      <c r="L91" s="79" t="s">
        <v>50</v>
      </c>
    </row>
    <row r="92" spans="1:12" s="24" customFormat="1" ht="30" customHeight="1">
      <c r="A92" s="46">
        <f t="shared" si="1"/>
        <v>89</v>
      </c>
      <c r="B92" s="14" t="s">
        <v>298</v>
      </c>
      <c r="C92" s="15" t="s">
        <v>299</v>
      </c>
      <c r="D92" s="17" t="s">
        <v>412</v>
      </c>
      <c r="E92" s="14" t="s">
        <v>13</v>
      </c>
      <c r="F92" s="16" t="s">
        <v>14</v>
      </c>
      <c r="G92" s="14">
        <v>339</v>
      </c>
      <c r="H92" s="18">
        <v>8249.25</v>
      </c>
      <c r="I92" s="19">
        <f>VLOOKUP(F92,[1]Invoice!$F$4:$I$277,4,FALSE)</f>
        <v>2.9</v>
      </c>
      <c r="J92" s="19">
        <f>H92*0.1</f>
        <v>824.92500000000007</v>
      </c>
      <c r="K92" s="19">
        <f>H92*I92+J92</f>
        <v>24747.75</v>
      </c>
      <c r="L92" s="20" t="s">
        <v>52</v>
      </c>
    </row>
    <row r="93" spans="1:12" s="24" customFormat="1" ht="15.95" customHeight="1">
      <c r="A93" s="46">
        <f t="shared" si="1"/>
        <v>90</v>
      </c>
      <c r="B93" s="14" t="s">
        <v>298</v>
      </c>
      <c r="C93" s="15" t="s">
        <v>300</v>
      </c>
      <c r="D93" s="16" t="s">
        <v>301</v>
      </c>
      <c r="E93" s="14" t="s">
        <v>13</v>
      </c>
      <c r="F93" s="16" t="s">
        <v>95</v>
      </c>
      <c r="G93" s="14">
        <v>11</v>
      </c>
      <c r="H93" s="18">
        <v>188</v>
      </c>
      <c r="I93" s="19">
        <f>VLOOKUP(F93,[1]Invoice!$F$4:$I$277,4,FALSE)</f>
        <v>2.5</v>
      </c>
      <c r="J93" s="19">
        <f>H93*0.1</f>
        <v>18.8</v>
      </c>
      <c r="K93" s="19">
        <f>H93*I93+J93</f>
        <v>488.8</v>
      </c>
      <c r="L93" s="20" t="s">
        <v>26</v>
      </c>
    </row>
    <row r="94" spans="1:12" s="24" customFormat="1">
      <c r="A94" s="46">
        <f t="shared" si="1"/>
        <v>91</v>
      </c>
      <c r="B94" s="14" t="s">
        <v>298</v>
      </c>
      <c r="C94" s="15" t="s">
        <v>302</v>
      </c>
      <c r="D94" s="16" t="s">
        <v>303</v>
      </c>
      <c r="E94" s="14" t="s">
        <v>13</v>
      </c>
      <c r="F94" s="16" t="s">
        <v>21</v>
      </c>
      <c r="G94" s="14">
        <v>22</v>
      </c>
      <c r="H94" s="18">
        <v>494</v>
      </c>
      <c r="I94" s="19">
        <f>VLOOKUP(F94,[1]Invoice!$F$4:$I$277,4,FALSE)</f>
        <v>2.6</v>
      </c>
      <c r="J94" s="19">
        <f>H94*0.1</f>
        <v>49.400000000000006</v>
      </c>
      <c r="K94" s="19">
        <f>H94*I94+J94</f>
        <v>1333.8000000000002</v>
      </c>
      <c r="L94" s="20" t="s">
        <v>304</v>
      </c>
    </row>
    <row r="95" spans="1:12" s="24" customFormat="1" ht="15.95" customHeight="1">
      <c r="A95" s="46">
        <f t="shared" si="1"/>
        <v>92</v>
      </c>
      <c r="B95" s="14" t="s">
        <v>298</v>
      </c>
      <c r="C95" s="15" t="s">
        <v>305</v>
      </c>
      <c r="D95" s="16" t="s">
        <v>306</v>
      </c>
      <c r="E95" s="14" t="s">
        <v>13</v>
      </c>
      <c r="F95" s="16" t="s">
        <v>19</v>
      </c>
      <c r="G95" s="14">
        <v>12</v>
      </c>
      <c r="H95" s="18">
        <v>278</v>
      </c>
      <c r="I95" s="19">
        <f>VLOOKUP(F95,[1]Invoice!$F$4:$I$277,4,FALSE)</f>
        <v>1.6</v>
      </c>
      <c r="J95" s="19">
        <f>H95*0.1</f>
        <v>27.8</v>
      </c>
      <c r="K95" s="19">
        <f>H95*I95+J95</f>
        <v>472.6</v>
      </c>
      <c r="L95" s="20" t="s">
        <v>20</v>
      </c>
    </row>
    <row r="96" spans="1:12" s="24" customFormat="1">
      <c r="A96" s="46">
        <f t="shared" si="1"/>
        <v>93</v>
      </c>
      <c r="B96" s="14" t="s">
        <v>298</v>
      </c>
      <c r="C96" s="15" t="s">
        <v>307</v>
      </c>
      <c r="D96" s="16" t="s">
        <v>308</v>
      </c>
      <c r="E96" s="14" t="s">
        <v>13</v>
      </c>
      <c r="F96" s="16" t="s">
        <v>60</v>
      </c>
      <c r="G96" s="14">
        <v>22</v>
      </c>
      <c r="H96" s="18">
        <v>374</v>
      </c>
      <c r="I96" s="19">
        <f>VLOOKUP(F96,[1]Invoice!$F$4:$I$277,4,FALSE)</f>
        <v>2.5</v>
      </c>
      <c r="J96" s="19">
        <f>H96*0.1</f>
        <v>37.4</v>
      </c>
      <c r="K96" s="19">
        <f>H96*I96+J96</f>
        <v>972.4</v>
      </c>
      <c r="L96" s="20" t="s">
        <v>88</v>
      </c>
    </row>
    <row r="97" spans="1:12" s="24" customFormat="1">
      <c r="A97" s="46">
        <f t="shared" si="1"/>
        <v>94</v>
      </c>
      <c r="B97" s="14" t="s">
        <v>298</v>
      </c>
      <c r="C97" s="15" t="s">
        <v>309</v>
      </c>
      <c r="D97" s="16" t="s">
        <v>310</v>
      </c>
      <c r="E97" s="14" t="s">
        <v>13</v>
      </c>
      <c r="F97" s="16" t="s">
        <v>95</v>
      </c>
      <c r="G97" s="14">
        <v>21</v>
      </c>
      <c r="H97" s="18">
        <v>625</v>
      </c>
      <c r="I97" s="19">
        <f>VLOOKUP(F97,[1]Invoice!$F$4:$I$277,4,FALSE)</f>
        <v>2.5</v>
      </c>
      <c r="J97" s="19">
        <f>H97*0.1</f>
        <v>62.5</v>
      </c>
      <c r="K97" s="19">
        <f>H97*I97+J97</f>
        <v>1625</v>
      </c>
      <c r="L97" s="21" t="s">
        <v>311</v>
      </c>
    </row>
    <row r="98" spans="1:12" s="24" customFormat="1" ht="15" customHeight="1">
      <c r="A98" s="46">
        <f t="shared" si="1"/>
        <v>95</v>
      </c>
      <c r="B98" s="14" t="s">
        <v>298</v>
      </c>
      <c r="C98" s="15" t="s">
        <v>312</v>
      </c>
      <c r="D98" s="16" t="s">
        <v>313</v>
      </c>
      <c r="E98" s="14" t="s">
        <v>13</v>
      </c>
      <c r="F98" s="16" t="s">
        <v>14</v>
      </c>
      <c r="G98" s="14">
        <v>147</v>
      </c>
      <c r="H98" s="18">
        <v>4034.12</v>
      </c>
      <c r="I98" s="19">
        <f>VLOOKUP(F98,[1]Invoice!$F$4:$I$277,4,FALSE)</f>
        <v>2.9</v>
      </c>
      <c r="J98" s="19">
        <f>H98*0.1</f>
        <v>403.41200000000003</v>
      </c>
      <c r="K98" s="19">
        <f>H98*I98+J98</f>
        <v>12102.359999999999</v>
      </c>
      <c r="L98" s="20" t="s">
        <v>52</v>
      </c>
    </row>
    <row r="99" spans="1:12" s="24" customFormat="1" ht="15.95" customHeight="1">
      <c r="A99" s="46">
        <f t="shared" si="1"/>
        <v>96</v>
      </c>
      <c r="B99" s="14" t="s">
        <v>298</v>
      </c>
      <c r="C99" s="15" t="s">
        <v>314</v>
      </c>
      <c r="D99" s="16" t="s">
        <v>315</v>
      </c>
      <c r="E99" s="14" t="s">
        <v>13</v>
      </c>
      <c r="F99" s="16" t="s">
        <v>14</v>
      </c>
      <c r="G99" s="14">
        <v>25</v>
      </c>
      <c r="H99" s="18">
        <v>511.25</v>
      </c>
      <c r="I99" s="19">
        <f>VLOOKUP(F99,[1]Invoice!$F$4:$I$277,4,FALSE)</f>
        <v>2.9</v>
      </c>
      <c r="J99" s="19">
        <f>H99*0.1</f>
        <v>51.125</v>
      </c>
      <c r="K99" s="19">
        <f>H99*I99+J99</f>
        <v>1533.75</v>
      </c>
      <c r="L99" s="20" t="s">
        <v>50</v>
      </c>
    </row>
    <row r="100" spans="1:12" s="24" customFormat="1" ht="15.95" customHeight="1">
      <c r="A100" s="46">
        <f t="shared" si="1"/>
        <v>97</v>
      </c>
      <c r="B100" s="14" t="s">
        <v>298</v>
      </c>
      <c r="C100" s="15" t="s">
        <v>316</v>
      </c>
      <c r="D100" s="16" t="s">
        <v>317</v>
      </c>
      <c r="E100" s="14" t="s">
        <v>13</v>
      </c>
      <c r="F100" s="16" t="s">
        <v>14</v>
      </c>
      <c r="G100" s="14">
        <v>82</v>
      </c>
      <c r="H100" s="18">
        <v>1992.5</v>
      </c>
      <c r="I100" s="19">
        <f>VLOOKUP(F100,[1]Invoice!$F$4:$I$277,4,FALSE)</f>
        <v>2.9</v>
      </c>
      <c r="J100" s="19">
        <f>H100*0.1</f>
        <v>199.25</v>
      </c>
      <c r="K100" s="19">
        <f>H100*I100+J100</f>
        <v>5977.5</v>
      </c>
      <c r="L100" s="20" t="s">
        <v>52</v>
      </c>
    </row>
    <row r="101" spans="1:12" s="24" customFormat="1">
      <c r="A101" s="46">
        <f t="shared" si="1"/>
        <v>98</v>
      </c>
      <c r="B101" s="14" t="s">
        <v>298</v>
      </c>
      <c r="C101" s="15" t="s">
        <v>318</v>
      </c>
      <c r="D101" s="16" t="s">
        <v>319</v>
      </c>
      <c r="E101" s="14" t="s">
        <v>13</v>
      </c>
      <c r="F101" s="16" t="s">
        <v>83</v>
      </c>
      <c r="G101" s="14">
        <v>13</v>
      </c>
      <c r="H101" s="18">
        <v>312.08</v>
      </c>
      <c r="I101" s="19">
        <f>VLOOKUP(F101,[1]Invoice!$F$4:$I$277,4,FALSE)</f>
        <v>2.5</v>
      </c>
      <c r="J101" s="19">
        <f>H101*0.1</f>
        <v>31.207999999999998</v>
      </c>
      <c r="K101" s="19">
        <f>H101*I101+J101</f>
        <v>811.4079999999999</v>
      </c>
      <c r="L101" s="20" t="s">
        <v>84</v>
      </c>
    </row>
    <row r="102" spans="1:12" s="24" customFormat="1" ht="15.95" customHeight="1">
      <c r="A102" s="46">
        <f t="shared" si="1"/>
        <v>99</v>
      </c>
      <c r="B102" s="14" t="s">
        <v>298</v>
      </c>
      <c r="C102" s="15" t="s">
        <v>318</v>
      </c>
      <c r="D102" s="16" t="s">
        <v>320</v>
      </c>
      <c r="E102" s="14" t="s">
        <v>13</v>
      </c>
      <c r="F102" s="16" t="s">
        <v>83</v>
      </c>
      <c r="G102" s="14">
        <v>13</v>
      </c>
      <c r="H102" s="18">
        <v>312.08</v>
      </c>
      <c r="I102" s="19">
        <f>VLOOKUP(F102,[1]Invoice!$F$4:$I$277,4,FALSE)</f>
        <v>2.5</v>
      </c>
      <c r="J102" s="19">
        <f>H102*0.1</f>
        <v>31.207999999999998</v>
      </c>
      <c r="K102" s="19">
        <f>H102*I102+J102</f>
        <v>811.4079999999999</v>
      </c>
      <c r="L102" s="20" t="s">
        <v>84</v>
      </c>
    </row>
    <row r="103" spans="1:12" s="24" customFormat="1" ht="15.95" customHeight="1">
      <c r="A103" s="46">
        <f t="shared" si="1"/>
        <v>100</v>
      </c>
      <c r="B103" s="14" t="s">
        <v>298</v>
      </c>
      <c r="C103" s="15" t="s">
        <v>321</v>
      </c>
      <c r="D103" s="16" t="s">
        <v>322</v>
      </c>
      <c r="E103" s="14" t="s">
        <v>13</v>
      </c>
      <c r="F103" s="81" t="s">
        <v>58</v>
      </c>
      <c r="G103" s="14">
        <v>18</v>
      </c>
      <c r="H103" s="18">
        <v>311.05</v>
      </c>
      <c r="I103" s="19">
        <f>VLOOKUP(F103,[1]Invoice!$F$4:$I$277,4,FALSE)</f>
        <v>2.5</v>
      </c>
      <c r="J103" s="19">
        <f>H103*0.1</f>
        <v>31.105000000000004</v>
      </c>
      <c r="K103" s="19">
        <f>H103*I103+J103</f>
        <v>808.73</v>
      </c>
      <c r="L103" s="21" t="s">
        <v>257</v>
      </c>
    </row>
    <row r="104" spans="1:12" s="24" customFormat="1" ht="15" customHeight="1">
      <c r="A104" s="46">
        <f t="shared" si="1"/>
        <v>101</v>
      </c>
      <c r="B104" s="14" t="s">
        <v>298</v>
      </c>
      <c r="C104" s="15" t="s">
        <v>323</v>
      </c>
      <c r="D104" s="16" t="s">
        <v>324</v>
      </c>
      <c r="E104" s="14" t="s">
        <v>13</v>
      </c>
      <c r="F104" s="16" t="s">
        <v>16</v>
      </c>
      <c r="G104" s="14">
        <v>43</v>
      </c>
      <c r="H104" s="18">
        <v>617.57000000000005</v>
      </c>
      <c r="I104" s="19">
        <f>VLOOKUP(F104,[1]Invoice!$F$4:$I$277,4,FALSE)</f>
        <v>2.5</v>
      </c>
      <c r="J104" s="19">
        <f>H104*0.1</f>
        <v>61.757000000000005</v>
      </c>
      <c r="K104" s="19">
        <f>H104*I104+J104</f>
        <v>1605.6820000000002</v>
      </c>
      <c r="L104" s="20" t="s">
        <v>325</v>
      </c>
    </row>
    <row r="105" spans="1:12" s="24" customFormat="1">
      <c r="A105" s="46">
        <f t="shared" si="1"/>
        <v>102</v>
      </c>
      <c r="B105" s="14" t="s">
        <v>326</v>
      </c>
      <c r="C105" s="15" t="s">
        <v>327</v>
      </c>
      <c r="D105" s="16" t="s">
        <v>328</v>
      </c>
      <c r="E105" s="14" t="s">
        <v>13</v>
      </c>
      <c r="F105" s="16" t="s">
        <v>16</v>
      </c>
      <c r="G105" s="14">
        <v>25</v>
      </c>
      <c r="H105" s="18">
        <v>320.75</v>
      </c>
      <c r="I105" s="19">
        <f>VLOOKUP(F105,[1]Invoice!$F$4:$I$277,4,FALSE)</f>
        <v>2.5</v>
      </c>
      <c r="J105" s="19">
        <f>H105*0.1</f>
        <v>32.075000000000003</v>
      </c>
      <c r="K105" s="19">
        <f>H105*I105+J105</f>
        <v>833.95</v>
      </c>
      <c r="L105" s="20" t="s">
        <v>73</v>
      </c>
    </row>
    <row r="106" spans="1:12" s="24" customFormat="1" ht="30">
      <c r="A106" s="46">
        <f t="shared" si="1"/>
        <v>103</v>
      </c>
      <c r="B106" s="14" t="s">
        <v>329</v>
      </c>
      <c r="C106" s="15" t="s">
        <v>330</v>
      </c>
      <c r="D106" s="16" t="s">
        <v>331</v>
      </c>
      <c r="E106" s="14" t="s">
        <v>13</v>
      </c>
      <c r="F106" s="16" t="s">
        <v>40</v>
      </c>
      <c r="G106" s="14">
        <v>30</v>
      </c>
      <c r="H106" s="18">
        <v>861.2</v>
      </c>
      <c r="I106" s="19">
        <f>VLOOKUP(F106,[1]Invoice!$F$4:$I$277,4,FALSE)</f>
        <v>2.6</v>
      </c>
      <c r="J106" s="19">
        <f>H106*0.1</f>
        <v>86.12</v>
      </c>
      <c r="K106" s="19">
        <f>H106*I106+J106</f>
        <v>2325.2400000000002</v>
      </c>
      <c r="L106" s="21" t="s">
        <v>276</v>
      </c>
    </row>
    <row r="107" spans="1:12" s="24" customFormat="1" ht="15" customHeight="1">
      <c r="A107" s="46">
        <f t="shared" si="1"/>
        <v>104</v>
      </c>
      <c r="B107" s="14" t="s">
        <v>329</v>
      </c>
      <c r="C107" s="15" t="s">
        <v>332</v>
      </c>
      <c r="D107" s="16" t="s">
        <v>333</v>
      </c>
      <c r="E107" s="14" t="s">
        <v>13</v>
      </c>
      <c r="F107" s="16" t="s">
        <v>162</v>
      </c>
      <c r="G107" s="14">
        <v>37</v>
      </c>
      <c r="H107" s="18">
        <v>690.05200000000002</v>
      </c>
      <c r="I107" s="19">
        <v>2.5</v>
      </c>
      <c r="J107" s="19">
        <f>H107*0.1</f>
        <v>69.005200000000002</v>
      </c>
      <c r="K107" s="19">
        <f>H107*I107+J107</f>
        <v>1794.1352000000002</v>
      </c>
      <c r="L107" s="20" t="s">
        <v>163</v>
      </c>
    </row>
    <row r="108" spans="1:12" s="24" customFormat="1">
      <c r="A108" s="46">
        <f t="shared" si="1"/>
        <v>105</v>
      </c>
      <c r="B108" s="14" t="s">
        <v>329</v>
      </c>
      <c r="C108" s="15" t="s">
        <v>334</v>
      </c>
      <c r="D108" s="16" t="s">
        <v>335</v>
      </c>
      <c r="E108" s="14" t="s">
        <v>13</v>
      </c>
      <c r="F108" s="16" t="s">
        <v>34</v>
      </c>
      <c r="G108" s="14">
        <v>62</v>
      </c>
      <c r="H108" s="18">
        <v>1426.39</v>
      </c>
      <c r="I108" s="19">
        <f>VLOOKUP(F108,[1]Invoice!$F$4:$I$277,4,FALSE)</f>
        <v>2.9</v>
      </c>
      <c r="J108" s="19">
        <f>H108*0.1</f>
        <v>142.63900000000001</v>
      </c>
      <c r="K108" s="19">
        <f>H108*I108+J108</f>
        <v>4279.17</v>
      </c>
      <c r="L108" s="21" t="s">
        <v>35</v>
      </c>
    </row>
    <row r="109" spans="1:12" s="24" customFormat="1" ht="15" customHeight="1">
      <c r="A109" s="46">
        <f t="shared" si="1"/>
        <v>106</v>
      </c>
      <c r="B109" s="14" t="s">
        <v>329</v>
      </c>
      <c r="C109" s="15" t="s">
        <v>336</v>
      </c>
      <c r="D109" s="16" t="s">
        <v>337</v>
      </c>
      <c r="E109" s="14" t="s">
        <v>13</v>
      </c>
      <c r="F109" s="16" t="s">
        <v>14</v>
      </c>
      <c r="G109" s="14">
        <v>325</v>
      </c>
      <c r="H109" s="18">
        <v>744.6</v>
      </c>
      <c r="I109" s="19">
        <f>VLOOKUP(F109,[1]Invoice!$F$4:$I$277,4,FALSE)</f>
        <v>2.9</v>
      </c>
      <c r="J109" s="19">
        <f>H109*0.1</f>
        <v>74.460000000000008</v>
      </c>
      <c r="K109" s="19">
        <f>H109*I109+J109</f>
        <v>2233.8000000000002</v>
      </c>
      <c r="L109" s="20" t="s">
        <v>52</v>
      </c>
    </row>
    <row r="110" spans="1:12" s="24" customFormat="1">
      <c r="A110" s="46">
        <f t="shared" si="1"/>
        <v>107</v>
      </c>
      <c r="B110" s="14" t="s">
        <v>329</v>
      </c>
      <c r="C110" s="15" t="s">
        <v>338</v>
      </c>
      <c r="D110" s="16" t="s">
        <v>339</v>
      </c>
      <c r="E110" s="14" t="s">
        <v>13</v>
      </c>
      <c r="F110" s="16" t="s">
        <v>14</v>
      </c>
      <c r="G110" s="14">
        <v>32</v>
      </c>
      <c r="H110" s="18">
        <v>584.69399999999996</v>
      </c>
      <c r="I110" s="19">
        <v>2.9</v>
      </c>
      <c r="J110" s="19">
        <f>H110*0.1</f>
        <v>58.4694</v>
      </c>
      <c r="K110" s="19">
        <f>H110*I110+J110</f>
        <v>1754.0819999999999</v>
      </c>
      <c r="L110" s="20" t="s">
        <v>70</v>
      </c>
    </row>
    <row r="111" spans="1:12" s="24" customFormat="1">
      <c r="A111" s="46">
        <f t="shared" si="1"/>
        <v>108</v>
      </c>
      <c r="B111" s="14" t="s">
        <v>329</v>
      </c>
      <c r="C111" s="15" t="s">
        <v>340</v>
      </c>
      <c r="D111" s="16" t="s">
        <v>341</v>
      </c>
      <c r="E111" s="14" t="s">
        <v>13</v>
      </c>
      <c r="F111" s="16" t="s">
        <v>90</v>
      </c>
      <c r="G111" s="14">
        <v>9</v>
      </c>
      <c r="H111" s="18">
        <v>185.82</v>
      </c>
      <c r="I111" s="19">
        <f>VLOOKUP(F111,[1]Invoice!$F$4:$I$277,4,FALSE)</f>
        <v>2.4</v>
      </c>
      <c r="J111" s="19">
        <f>H111*0.1</f>
        <v>18.582000000000001</v>
      </c>
      <c r="K111" s="19">
        <f>H111*I111+J111</f>
        <v>464.54999999999995</v>
      </c>
      <c r="L111" s="20" t="s">
        <v>91</v>
      </c>
    </row>
    <row r="112" spans="1:12" s="24" customFormat="1" ht="15" customHeight="1">
      <c r="A112" s="46">
        <f t="shared" si="1"/>
        <v>109</v>
      </c>
      <c r="B112" s="14" t="s">
        <v>329</v>
      </c>
      <c r="C112" s="15" t="s">
        <v>342</v>
      </c>
      <c r="D112" s="16" t="s">
        <v>343</v>
      </c>
      <c r="E112" s="14" t="s">
        <v>13</v>
      </c>
      <c r="F112" s="16" t="s">
        <v>42</v>
      </c>
      <c r="G112" s="14">
        <v>24</v>
      </c>
      <c r="H112" s="18">
        <v>277.75</v>
      </c>
      <c r="I112" s="19">
        <f>VLOOKUP(F112,[1]Invoice!$F$4:$I$277,4,FALSE)</f>
        <v>1.6</v>
      </c>
      <c r="J112" s="19">
        <f>H112*0.1</f>
        <v>27.775000000000002</v>
      </c>
      <c r="K112" s="19">
        <f>H112*I112+J112</f>
        <v>472.17500000000001</v>
      </c>
      <c r="L112" s="20" t="s">
        <v>344</v>
      </c>
    </row>
    <row r="113" spans="1:12" s="24" customFormat="1" ht="15.95" customHeight="1">
      <c r="A113" s="46">
        <f t="shared" si="1"/>
        <v>110</v>
      </c>
      <c r="B113" s="14" t="s">
        <v>329</v>
      </c>
      <c r="C113" s="15" t="s">
        <v>345</v>
      </c>
      <c r="D113" s="16" t="s">
        <v>346</v>
      </c>
      <c r="E113" s="14" t="s">
        <v>13</v>
      </c>
      <c r="F113" s="16" t="s">
        <v>16</v>
      </c>
      <c r="G113" s="14">
        <v>14</v>
      </c>
      <c r="H113" s="18">
        <v>226.92599999999999</v>
      </c>
      <c r="I113" s="19">
        <f>VLOOKUP(F113,[1]Invoice!$F$4:$I$277,4,FALSE)</f>
        <v>2.5</v>
      </c>
      <c r="J113" s="19">
        <f>H113*0.1</f>
        <v>22.692599999999999</v>
      </c>
      <c r="K113" s="19">
        <f>H113*I113+J113</f>
        <v>590.00759999999991</v>
      </c>
      <c r="L113" s="20" t="s">
        <v>17</v>
      </c>
    </row>
    <row r="114" spans="1:12" s="24" customFormat="1" ht="15.95" customHeight="1">
      <c r="A114" s="46">
        <f t="shared" si="1"/>
        <v>111</v>
      </c>
      <c r="B114" s="14" t="s">
        <v>329</v>
      </c>
      <c r="C114" s="15" t="s">
        <v>347</v>
      </c>
      <c r="D114" s="16" t="s">
        <v>348</v>
      </c>
      <c r="E114" s="14" t="s">
        <v>13</v>
      </c>
      <c r="F114" s="16" t="s">
        <v>85</v>
      </c>
      <c r="G114" s="14">
        <v>6</v>
      </c>
      <c r="H114" s="18">
        <v>161.74</v>
      </c>
      <c r="I114" s="19">
        <f>VLOOKUP(F114,[1]Invoice!$F$4:$I$277,4,FALSE)</f>
        <v>2.4</v>
      </c>
      <c r="J114" s="19">
        <f>H114*0.1</f>
        <v>16.174000000000003</v>
      </c>
      <c r="K114" s="19">
        <f>H114*I114+J114</f>
        <v>404.34999999999997</v>
      </c>
      <c r="L114" s="20" t="s">
        <v>62</v>
      </c>
    </row>
    <row r="115" spans="1:12" s="24" customFormat="1" ht="15.95" customHeight="1">
      <c r="A115" s="46">
        <f t="shared" si="1"/>
        <v>112</v>
      </c>
      <c r="B115" s="14" t="s">
        <v>349</v>
      </c>
      <c r="C115" s="15" t="s">
        <v>350</v>
      </c>
      <c r="D115" s="16" t="s">
        <v>351</v>
      </c>
      <c r="E115" s="14" t="s">
        <v>13</v>
      </c>
      <c r="F115" s="16" t="s">
        <v>16</v>
      </c>
      <c r="G115" s="14">
        <v>50</v>
      </c>
      <c r="H115" s="18">
        <v>2004.5</v>
      </c>
      <c r="I115" s="19">
        <f>VLOOKUP(F115,[1]Invoice!$F$4:$I$277,4,FALSE)</f>
        <v>2.5</v>
      </c>
      <c r="J115" s="19">
        <f>H115*0.1</f>
        <v>200.45000000000002</v>
      </c>
      <c r="K115" s="19">
        <f>H115*I115+J115</f>
        <v>5211.7</v>
      </c>
      <c r="L115" s="20" t="s">
        <v>27</v>
      </c>
    </row>
    <row r="116" spans="1:12" s="24" customFormat="1" ht="15.95" customHeight="1">
      <c r="A116" s="46">
        <f t="shared" si="1"/>
        <v>113</v>
      </c>
      <c r="B116" s="14" t="s">
        <v>349</v>
      </c>
      <c r="C116" s="15" t="s">
        <v>352</v>
      </c>
      <c r="D116" s="16" t="s">
        <v>353</v>
      </c>
      <c r="E116" s="14" t="s">
        <v>13</v>
      </c>
      <c r="F116" s="16" t="s">
        <v>95</v>
      </c>
      <c r="G116" s="14">
        <v>3</v>
      </c>
      <c r="H116" s="18">
        <v>20.85</v>
      </c>
      <c r="I116" s="19">
        <f>VLOOKUP(F116,[1]Invoice!$F$4:$I$277,4,FALSE)</f>
        <v>2.5</v>
      </c>
      <c r="J116" s="19">
        <f>H116*0.1</f>
        <v>2.0850000000000004</v>
      </c>
      <c r="K116" s="19">
        <f>H116*I116+J116</f>
        <v>54.21</v>
      </c>
      <c r="L116" s="20" t="s">
        <v>26</v>
      </c>
    </row>
    <row r="117" spans="1:12" s="24" customFormat="1" ht="30" customHeight="1">
      <c r="A117" s="46">
        <f t="shared" si="1"/>
        <v>114</v>
      </c>
      <c r="B117" s="14" t="s">
        <v>349</v>
      </c>
      <c r="C117" s="15" t="s">
        <v>354</v>
      </c>
      <c r="D117" s="16" t="s">
        <v>355</v>
      </c>
      <c r="E117" s="14" t="s">
        <v>13</v>
      </c>
      <c r="F117" s="16" t="s">
        <v>57</v>
      </c>
      <c r="G117" s="14">
        <v>7</v>
      </c>
      <c r="H117" s="18">
        <v>75.872</v>
      </c>
      <c r="I117" s="19">
        <f>VLOOKUP(F117,[1]Invoice!$F$4:$I$277,4,FALSE)</f>
        <v>2.5</v>
      </c>
      <c r="J117" s="19">
        <f>H117*0.1</f>
        <v>7.5872000000000002</v>
      </c>
      <c r="K117" s="19">
        <f>H117*I117+J117</f>
        <v>197.2672</v>
      </c>
      <c r="L117" s="21" t="s">
        <v>189</v>
      </c>
    </row>
    <row r="118" spans="1:12" s="24" customFormat="1" ht="15.95" customHeight="1">
      <c r="A118" s="46">
        <f t="shared" si="1"/>
        <v>115</v>
      </c>
      <c r="B118" s="14" t="s">
        <v>349</v>
      </c>
      <c r="C118" s="15" t="s">
        <v>356</v>
      </c>
      <c r="D118" s="16" t="s">
        <v>357</v>
      </c>
      <c r="E118" s="14" t="s">
        <v>13</v>
      </c>
      <c r="F118" s="16" t="s">
        <v>16</v>
      </c>
      <c r="G118" s="14">
        <v>8</v>
      </c>
      <c r="H118" s="18">
        <v>88.9</v>
      </c>
      <c r="I118" s="19">
        <f>VLOOKUP(F118,[1]Invoice!$F$4:$I$277,4,FALSE)</f>
        <v>2.5</v>
      </c>
      <c r="J118" s="19">
        <f>H118*0.1</f>
        <v>8.89</v>
      </c>
      <c r="K118" s="19">
        <f>H118*I118+J118</f>
        <v>231.14</v>
      </c>
      <c r="L118" s="20" t="s">
        <v>18</v>
      </c>
    </row>
    <row r="119" spans="1:12" s="24" customFormat="1" ht="15.95" customHeight="1">
      <c r="A119" s="46">
        <f t="shared" si="1"/>
        <v>116</v>
      </c>
      <c r="B119" s="14" t="s">
        <v>349</v>
      </c>
      <c r="C119" s="15" t="s">
        <v>358</v>
      </c>
      <c r="D119" s="16" t="s">
        <v>359</v>
      </c>
      <c r="E119" s="14" t="s">
        <v>13</v>
      </c>
      <c r="F119" s="16" t="s">
        <v>14</v>
      </c>
      <c r="G119" s="14">
        <v>14</v>
      </c>
      <c r="H119" s="18">
        <v>265.178</v>
      </c>
      <c r="I119" s="19">
        <v>2.5</v>
      </c>
      <c r="J119" s="19">
        <f>H119*0.1</f>
        <v>26.517800000000001</v>
      </c>
      <c r="K119" s="19">
        <f>H119*I119+J119</f>
        <v>689.4627999999999</v>
      </c>
      <c r="L119" s="20" t="s">
        <v>45</v>
      </c>
    </row>
    <row r="120" spans="1:12" s="24" customFormat="1" ht="15.95" customHeight="1">
      <c r="A120" s="46">
        <f t="shared" si="1"/>
        <v>117</v>
      </c>
      <c r="B120" s="14" t="s">
        <v>349</v>
      </c>
      <c r="C120" s="15" t="s">
        <v>360</v>
      </c>
      <c r="D120" s="16" t="s">
        <v>361</v>
      </c>
      <c r="E120" s="14" t="s">
        <v>13</v>
      </c>
      <c r="F120" s="16" t="s">
        <v>43</v>
      </c>
      <c r="G120" s="14">
        <v>15</v>
      </c>
      <c r="H120" s="18">
        <v>247.65</v>
      </c>
      <c r="I120" s="19">
        <f>VLOOKUP(F120,[1]Invoice!$F$4:$I$277,4,FALSE)</f>
        <v>2.9</v>
      </c>
      <c r="J120" s="19">
        <f>H120*0.1</f>
        <v>24.765000000000001</v>
      </c>
      <c r="K120" s="19">
        <f>H120*I120+J120</f>
        <v>742.94999999999993</v>
      </c>
      <c r="L120" s="20" t="s">
        <v>68</v>
      </c>
    </row>
    <row r="121" spans="1:12" s="24" customFormat="1" ht="15.95" customHeight="1">
      <c r="A121" s="46">
        <f t="shared" si="1"/>
        <v>118</v>
      </c>
      <c r="B121" s="14" t="s">
        <v>349</v>
      </c>
      <c r="C121" s="15" t="s">
        <v>362</v>
      </c>
      <c r="D121" s="16" t="s">
        <v>363</v>
      </c>
      <c r="E121" s="14" t="s">
        <v>13</v>
      </c>
      <c r="F121" s="16" t="s">
        <v>24</v>
      </c>
      <c r="G121" s="14">
        <v>9</v>
      </c>
      <c r="H121" s="18">
        <v>154.74199999999999</v>
      </c>
      <c r="I121" s="19">
        <f>VLOOKUP(F121,[1]Invoice!$F$4:$I$277,4,FALSE)</f>
        <v>2.5</v>
      </c>
      <c r="J121" s="19">
        <f>H121*0.1</f>
        <v>15.4742</v>
      </c>
      <c r="K121" s="19">
        <f>H121*I121+J121</f>
        <v>402.32919999999996</v>
      </c>
      <c r="L121" s="20" t="s">
        <v>25</v>
      </c>
    </row>
    <row r="122" spans="1:12" s="24" customFormat="1" ht="15.95" customHeight="1">
      <c r="A122" s="46">
        <f t="shared" si="1"/>
        <v>119</v>
      </c>
      <c r="B122" s="14" t="s">
        <v>349</v>
      </c>
      <c r="C122" s="15" t="s">
        <v>364</v>
      </c>
      <c r="D122" s="16" t="s">
        <v>365</v>
      </c>
      <c r="E122" s="14" t="s">
        <v>13</v>
      </c>
      <c r="F122" s="16" t="s">
        <v>21</v>
      </c>
      <c r="G122" s="14">
        <v>60</v>
      </c>
      <c r="H122" s="18">
        <v>1092.143</v>
      </c>
      <c r="I122" s="19">
        <f>VLOOKUP(F122,[1]Invoice!$F$4:$I$277,4,FALSE)</f>
        <v>2.6</v>
      </c>
      <c r="J122" s="19">
        <f>H122*0.1</f>
        <v>109.21430000000001</v>
      </c>
      <c r="K122" s="19">
        <f>H122*I122+J122</f>
        <v>2948.7861000000003</v>
      </c>
      <c r="L122" s="20" t="s">
        <v>49</v>
      </c>
    </row>
    <row r="123" spans="1:12" s="24" customFormat="1" ht="15.95" customHeight="1">
      <c r="A123" s="46">
        <f t="shared" si="1"/>
        <v>120</v>
      </c>
      <c r="B123" s="14" t="s">
        <v>366</v>
      </c>
      <c r="C123" s="15" t="s">
        <v>367</v>
      </c>
      <c r="D123" s="16" t="s">
        <v>368</v>
      </c>
      <c r="E123" s="14" t="s">
        <v>13</v>
      </c>
      <c r="F123" s="16" t="s">
        <v>53</v>
      </c>
      <c r="G123" s="14">
        <v>2</v>
      </c>
      <c r="H123" s="18">
        <v>13.8</v>
      </c>
      <c r="I123" s="19">
        <f>VLOOKUP(F123,[1]Invoice!$F$4:$I$277,4,FALSE)</f>
        <v>2.5</v>
      </c>
      <c r="J123" s="19">
        <f>H123*0.1</f>
        <v>1.3800000000000001</v>
      </c>
      <c r="K123" s="19">
        <f>H123*I123+J123</f>
        <v>35.880000000000003</v>
      </c>
      <c r="L123" s="20" t="s">
        <v>54</v>
      </c>
    </row>
    <row r="124" spans="1:12" s="24" customFormat="1" ht="15" customHeight="1">
      <c r="A124" s="46">
        <f t="shared" si="1"/>
        <v>121</v>
      </c>
      <c r="B124" s="14" t="s">
        <v>366</v>
      </c>
      <c r="C124" s="15" t="s">
        <v>356</v>
      </c>
      <c r="D124" s="16" t="s">
        <v>357</v>
      </c>
      <c r="E124" s="14" t="s">
        <v>13</v>
      </c>
      <c r="F124" s="16" t="s">
        <v>16</v>
      </c>
      <c r="G124" s="14">
        <v>8</v>
      </c>
      <c r="H124" s="18">
        <v>88.9</v>
      </c>
      <c r="I124" s="19">
        <f>VLOOKUP(F124,[1]Invoice!$F$4:$I$277,4,FALSE)</f>
        <v>2.5</v>
      </c>
      <c r="J124" s="19">
        <f>H124*0.1</f>
        <v>8.89</v>
      </c>
      <c r="K124" s="19">
        <f>H124*I124+J124</f>
        <v>231.14</v>
      </c>
      <c r="L124" s="20" t="s">
        <v>18</v>
      </c>
    </row>
    <row r="125" spans="1:12" s="24" customFormat="1">
      <c r="A125" s="46">
        <f t="shared" si="1"/>
        <v>122</v>
      </c>
      <c r="B125" s="14" t="s">
        <v>366</v>
      </c>
      <c r="C125" s="15" t="s">
        <v>369</v>
      </c>
      <c r="D125" s="16" t="s">
        <v>370</v>
      </c>
      <c r="E125" s="14" t="s">
        <v>13</v>
      </c>
      <c r="F125" s="16" t="s">
        <v>98</v>
      </c>
      <c r="G125" s="14">
        <v>22</v>
      </c>
      <c r="H125" s="18">
        <v>494.79199999999997</v>
      </c>
      <c r="I125" s="19">
        <f>VLOOKUP(F125,[1]Invoice!$F$4:$I$277,4,FALSE)</f>
        <v>2.6</v>
      </c>
      <c r="J125" s="19">
        <f>H125*0.1</f>
        <v>49.479199999999999</v>
      </c>
      <c r="K125" s="19">
        <f>H125*I125+J125</f>
        <v>1335.9384</v>
      </c>
      <c r="L125" s="21" t="s">
        <v>242</v>
      </c>
    </row>
    <row r="126" spans="1:12" s="24" customFormat="1">
      <c r="A126" s="46">
        <f t="shared" si="1"/>
        <v>123</v>
      </c>
      <c r="B126" s="14" t="s">
        <v>366</v>
      </c>
      <c r="C126" s="15" t="s">
        <v>371</v>
      </c>
      <c r="D126" s="16" t="s">
        <v>372</v>
      </c>
      <c r="E126" s="14" t="s">
        <v>13</v>
      </c>
      <c r="F126" s="16" t="s">
        <v>373</v>
      </c>
      <c r="G126" s="14">
        <v>15</v>
      </c>
      <c r="H126" s="18">
        <v>294.48</v>
      </c>
      <c r="I126" s="19">
        <v>2.6</v>
      </c>
      <c r="J126" s="19">
        <f>H126*0.1</f>
        <v>29.448000000000004</v>
      </c>
      <c r="K126" s="19">
        <f>H126*I126+J126</f>
        <v>795.096</v>
      </c>
      <c r="L126" s="21" t="s">
        <v>374</v>
      </c>
    </row>
    <row r="127" spans="1:12" s="24" customFormat="1">
      <c r="A127" s="46">
        <f t="shared" si="1"/>
        <v>124</v>
      </c>
      <c r="B127" s="14" t="s">
        <v>366</v>
      </c>
      <c r="C127" s="15" t="s">
        <v>375</v>
      </c>
      <c r="D127" s="16" t="s">
        <v>376</v>
      </c>
      <c r="E127" s="14" t="s">
        <v>13</v>
      </c>
      <c r="F127" s="16" t="s">
        <v>99</v>
      </c>
      <c r="G127" s="14">
        <v>66</v>
      </c>
      <c r="H127" s="18">
        <v>926.01800000000003</v>
      </c>
      <c r="I127" s="19">
        <f>VLOOKUP(F127,[1]Invoice!$F$4:$I$277,4,FALSE)</f>
        <v>2.6</v>
      </c>
      <c r="J127" s="19">
        <f>H127*0.1</f>
        <v>92.601800000000011</v>
      </c>
      <c r="K127" s="19">
        <f>H127*I127+J127</f>
        <v>2500.2485999999999</v>
      </c>
      <c r="L127" s="20" t="s">
        <v>377</v>
      </c>
    </row>
    <row r="128" spans="1:12" s="24" customFormat="1">
      <c r="A128" s="46">
        <f t="shared" si="1"/>
        <v>125</v>
      </c>
      <c r="B128" s="14" t="s">
        <v>366</v>
      </c>
      <c r="C128" s="15" t="s">
        <v>378</v>
      </c>
      <c r="D128" s="16" t="s">
        <v>379</v>
      </c>
      <c r="E128" s="14" t="s">
        <v>13</v>
      </c>
      <c r="F128" s="16" t="s">
        <v>74</v>
      </c>
      <c r="G128" s="14">
        <v>31</v>
      </c>
      <c r="H128" s="18">
        <v>607.29399999999998</v>
      </c>
      <c r="I128" s="19">
        <f>VLOOKUP(F128,[1]Invoice!$F$4:$I$277,4,FALSE)</f>
        <v>2.9</v>
      </c>
      <c r="J128" s="19">
        <f>H128*0.1</f>
        <v>60.729399999999998</v>
      </c>
      <c r="K128" s="19">
        <f>H128*I128+J128</f>
        <v>1821.8819999999998</v>
      </c>
      <c r="L128" s="20" t="s">
        <v>33</v>
      </c>
    </row>
    <row r="129" spans="1:16" s="24" customFormat="1" ht="15" customHeight="1">
      <c r="A129" s="46">
        <f t="shared" si="1"/>
        <v>126</v>
      </c>
      <c r="B129" s="14" t="s">
        <v>380</v>
      </c>
      <c r="C129" s="15" t="s">
        <v>381</v>
      </c>
      <c r="D129" s="16" t="s">
        <v>382</v>
      </c>
      <c r="E129" s="14" t="s">
        <v>13</v>
      </c>
      <c r="F129" s="16" t="s">
        <v>14</v>
      </c>
      <c r="G129" s="14">
        <v>89</v>
      </c>
      <c r="H129" s="18">
        <v>2231.0450000000001</v>
      </c>
      <c r="I129" s="19">
        <f>VLOOKUP(F129,[1]Invoice!$F$4:$I$277,4,FALSE)</f>
        <v>2.9</v>
      </c>
      <c r="J129" s="19">
        <f>H129*0.1</f>
        <v>223.10450000000003</v>
      </c>
      <c r="K129" s="19">
        <f>H129*I129+J129</f>
        <v>6693.1350000000002</v>
      </c>
      <c r="L129" s="20" t="s">
        <v>52</v>
      </c>
    </row>
    <row r="130" spans="1:16" s="24" customFormat="1">
      <c r="A130" s="46">
        <f t="shared" si="1"/>
        <v>127</v>
      </c>
      <c r="B130" s="14" t="s">
        <v>380</v>
      </c>
      <c r="C130" s="15" t="s">
        <v>383</v>
      </c>
      <c r="D130" s="16" t="s">
        <v>384</v>
      </c>
      <c r="E130" s="14" t="s">
        <v>13</v>
      </c>
      <c r="F130" s="17" t="s">
        <v>46</v>
      </c>
      <c r="G130" s="14">
        <v>8</v>
      </c>
      <c r="H130" s="18">
        <v>100.05</v>
      </c>
      <c r="I130" s="19">
        <f>VLOOKUP(F130,[1]Invoice!$F$4:$I$277,4,FALSE)</f>
        <v>0.79999999999999993</v>
      </c>
      <c r="J130" s="19">
        <f>H130*0.1</f>
        <v>10.005000000000001</v>
      </c>
      <c r="K130" s="19">
        <f>H130*I130+J130</f>
        <v>90.044999999999987</v>
      </c>
      <c r="L130" s="20" t="s">
        <v>69</v>
      </c>
    </row>
    <row r="131" spans="1:16" s="24" customFormat="1">
      <c r="A131" s="46">
        <f t="shared" si="1"/>
        <v>128</v>
      </c>
      <c r="B131" s="14" t="s">
        <v>380</v>
      </c>
      <c r="C131" s="15" t="s">
        <v>385</v>
      </c>
      <c r="D131" s="16" t="s">
        <v>386</v>
      </c>
      <c r="E131" s="14" t="s">
        <v>13</v>
      </c>
      <c r="F131" s="16" t="s">
        <v>21</v>
      </c>
      <c r="G131" s="14">
        <v>350</v>
      </c>
      <c r="H131" s="18">
        <v>4267</v>
      </c>
      <c r="I131" s="19">
        <f>VLOOKUP(F131,[1]Invoice!$F$4:$I$277,4,FALSE)</f>
        <v>2.6</v>
      </c>
      <c r="J131" s="19">
        <f>H131*0.1</f>
        <v>426.70000000000005</v>
      </c>
      <c r="K131" s="19">
        <f>H131*I131+J131</f>
        <v>11520.900000000001</v>
      </c>
      <c r="L131" s="20" t="s">
        <v>49</v>
      </c>
    </row>
    <row r="132" spans="1:16" s="24" customFormat="1">
      <c r="A132" s="46">
        <f t="shared" si="1"/>
        <v>129</v>
      </c>
      <c r="B132" s="14" t="s">
        <v>380</v>
      </c>
      <c r="C132" s="15" t="s">
        <v>387</v>
      </c>
      <c r="D132" s="16" t="s">
        <v>388</v>
      </c>
      <c r="E132" s="14" t="s">
        <v>13</v>
      </c>
      <c r="F132" s="16" t="s">
        <v>16</v>
      </c>
      <c r="G132" s="14">
        <v>50</v>
      </c>
      <c r="H132" s="18">
        <v>2002.5</v>
      </c>
      <c r="I132" s="19">
        <f>VLOOKUP(F132,[1]Invoice!$F$4:$I$277,4,FALSE)</f>
        <v>2.5</v>
      </c>
      <c r="J132" s="19">
        <f>H132*0.1</f>
        <v>200.25</v>
      </c>
      <c r="K132" s="19">
        <f>H132*I132+J132</f>
        <v>5206.5</v>
      </c>
      <c r="L132" s="20" t="s">
        <v>82</v>
      </c>
    </row>
    <row r="133" spans="1:16" s="24" customFormat="1">
      <c r="A133" s="46">
        <f t="shared" si="1"/>
        <v>130</v>
      </c>
      <c r="B133" s="14" t="s">
        <v>380</v>
      </c>
      <c r="C133" s="15" t="s">
        <v>389</v>
      </c>
      <c r="D133" s="16" t="s">
        <v>390</v>
      </c>
      <c r="E133" s="14" t="s">
        <v>13</v>
      </c>
      <c r="F133" s="16" t="s">
        <v>90</v>
      </c>
      <c r="G133" s="14">
        <v>7</v>
      </c>
      <c r="H133" s="18">
        <v>102.45</v>
      </c>
      <c r="I133" s="19">
        <f>VLOOKUP(F133,[1]Invoice!$F$4:$I$277,4,FALSE)</f>
        <v>2.4</v>
      </c>
      <c r="J133" s="19">
        <f>H133*0.1</f>
        <v>10.245000000000001</v>
      </c>
      <c r="K133" s="19">
        <f>H133*I133+J133</f>
        <v>256.125</v>
      </c>
      <c r="L133" s="20" t="s">
        <v>91</v>
      </c>
    </row>
    <row r="134" spans="1:16" s="24" customFormat="1">
      <c r="A134" s="46">
        <f t="shared" ref="A134:A143" si="2">A133+1</f>
        <v>131</v>
      </c>
      <c r="B134" s="14" t="s">
        <v>380</v>
      </c>
      <c r="C134" s="15" t="s">
        <v>391</v>
      </c>
      <c r="D134" s="16" t="s">
        <v>392</v>
      </c>
      <c r="E134" s="14" t="s">
        <v>13</v>
      </c>
      <c r="F134" s="16" t="s">
        <v>95</v>
      </c>
      <c r="G134" s="14">
        <v>6</v>
      </c>
      <c r="H134" s="18">
        <v>128.1</v>
      </c>
      <c r="I134" s="19">
        <f>VLOOKUP(F134,[1]Invoice!$F$4:$I$277,4,FALSE)</f>
        <v>2.5</v>
      </c>
      <c r="J134" s="19">
        <f>H134*0.1</f>
        <v>12.81</v>
      </c>
      <c r="K134" s="19">
        <f>H134*I134+J134</f>
        <v>333.06</v>
      </c>
      <c r="L134" s="20" t="s">
        <v>26</v>
      </c>
      <c r="P134" s="24" t="s">
        <v>430</v>
      </c>
    </row>
    <row r="135" spans="1:16" s="24" customFormat="1">
      <c r="A135" s="46">
        <f t="shared" si="2"/>
        <v>132</v>
      </c>
      <c r="B135" s="14" t="s">
        <v>380</v>
      </c>
      <c r="C135" s="15" t="s">
        <v>393</v>
      </c>
      <c r="D135" s="16" t="s">
        <v>394</v>
      </c>
      <c r="E135" s="14" t="s">
        <v>13</v>
      </c>
      <c r="F135" s="17" t="s">
        <v>28</v>
      </c>
      <c r="G135" s="14">
        <v>33</v>
      </c>
      <c r="H135" s="18">
        <v>656.57</v>
      </c>
      <c r="I135" s="19">
        <f>VLOOKUP(F135,[1]Invoice!$F$4:$I$277,4,FALSE)</f>
        <v>2.4</v>
      </c>
      <c r="J135" s="19">
        <f>H135*0.1</f>
        <v>65.657000000000011</v>
      </c>
      <c r="K135" s="19">
        <f>H135*I135+J135</f>
        <v>1641.425</v>
      </c>
      <c r="L135" s="20" t="s">
        <v>181</v>
      </c>
    </row>
    <row r="136" spans="1:16" s="24" customFormat="1" ht="15.95" customHeight="1">
      <c r="A136" s="46">
        <f t="shared" si="2"/>
        <v>133</v>
      </c>
      <c r="B136" s="14" t="s">
        <v>380</v>
      </c>
      <c r="C136" s="15" t="s">
        <v>395</v>
      </c>
      <c r="D136" s="16" t="s">
        <v>396</v>
      </c>
      <c r="E136" s="14" t="s">
        <v>13</v>
      </c>
      <c r="F136" s="16" t="s">
        <v>29</v>
      </c>
      <c r="G136" s="14">
        <v>4</v>
      </c>
      <c r="H136" s="18">
        <v>63.308</v>
      </c>
      <c r="I136" s="19">
        <f>VLOOKUP(F136,[1]Invoice!$F$4:$I$277,4,FALSE)</f>
        <v>2.4</v>
      </c>
      <c r="J136" s="19">
        <f>H136*0.1</f>
        <v>6.3308</v>
      </c>
      <c r="K136" s="19">
        <f>H136*I136+J136</f>
        <v>158.27000000000001</v>
      </c>
      <c r="L136" s="20" t="s">
        <v>30</v>
      </c>
    </row>
    <row r="137" spans="1:16" s="24" customFormat="1" ht="15.95" customHeight="1">
      <c r="A137" s="46">
        <f t="shared" si="2"/>
        <v>134</v>
      </c>
      <c r="B137" s="14" t="s">
        <v>380</v>
      </c>
      <c r="C137" s="15" t="s">
        <v>397</v>
      </c>
      <c r="D137" s="16" t="s">
        <v>398</v>
      </c>
      <c r="E137" s="14" t="s">
        <v>13</v>
      </c>
      <c r="F137" s="16" t="s">
        <v>399</v>
      </c>
      <c r="G137" s="14">
        <v>45</v>
      </c>
      <c r="H137" s="18">
        <v>645.00599999999997</v>
      </c>
      <c r="I137" s="19">
        <v>2.4</v>
      </c>
      <c r="J137" s="19">
        <f>H137*0.1</f>
        <v>64.500600000000006</v>
      </c>
      <c r="K137" s="19">
        <f>H137*I137+J137</f>
        <v>1612.5149999999999</v>
      </c>
      <c r="L137" s="20" t="s">
        <v>59</v>
      </c>
    </row>
    <row r="138" spans="1:16" s="24" customFormat="1">
      <c r="A138" s="46">
        <f t="shared" si="2"/>
        <v>135</v>
      </c>
      <c r="B138" s="14" t="s">
        <v>400</v>
      </c>
      <c r="C138" s="15" t="s">
        <v>401</v>
      </c>
      <c r="D138" s="16" t="s">
        <v>402</v>
      </c>
      <c r="E138" s="14" t="s">
        <v>13</v>
      </c>
      <c r="F138" s="16" t="s">
        <v>29</v>
      </c>
      <c r="G138" s="14">
        <v>35</v>
      </c>
      <c r="H138" s="18">
        <v>540.28</v>
      </c>
      <c r="I138" s="19">
        <f>VLOOKUP(F138,[1]Invoice!$F$4:$I$277,4,FALSE)</f>
        <v>2.4</v>
      </c>
      <c r="J138" s="19">
        <f>H138*0.1</f>
        <v>54.027999999999999</v>
      </c>
      <c r="K138" s="19">
        <f>H138*I138+J138</f>
        <v>1350.6999999999998</v>
      </c>
      <c r="L138" s="20" t="s">
        <v>30</v>
      </c>
    </row>
    <row r="139" spans="1:16" s="24" customFormat="1" ht="30">
      <c r="A139" s="46">
        <f t="shared" si="2"/>
        <v>136</v>
      </c>
      <c r="B139" s="14" t="s">
        <v>400</v>
      </c>
      <c r="C139" s="15" t="s">
        <v>403</v>
      </c>
      <c r="D139" s="16" t="s">
        <v>404</v>
      </c>
      <c r="E139" s="14" t="s">
        <v>13</v>
      </c>
      <c r="F139" s="16" t="s">
        <v>40</v>
      </c>
      <c r="G139" s="14">
        <v>30</v>
      </c>
      <c r="H139" s="18">
        <v>879.36</v>
      </c>
      <c r="I139" s="19">
        <f>VLOOKUP(F139,[1]Invoice!$F$4:$I$277,4,FALSE)</f>
        <v>2.6</v>
      </c>
      <c r="J139" s="19">
        <f>H139*0.1</f>
        <v>87.936000000000007</v>
      </c>
      <c r="K139" s="19">
        <f>H139*I139+J139</f>
        <v>2374.2720000000004</v>
      </c>
      <c r="L139" s="21" t="s">
        <v>276</v>
      </c>
    </row>
    <row r="140" spans="1:16" s="24" customFormat="1" ht="30">
      <c r="A140" s="46">
        <f t="shared" si="2"/>
        <v>137</v>
      </c>
      <c r="B140" s="14" t="s">
        <v>400</v>
      </c>
      <c r="C140" s="15" t="s">
        <v>405</v>
      </c>
      <c r="D140" s="16" t="s">
        <v>406</v>
      </c>
      <c r="E140" s="14" t="s">
        <v>13</v>
      </c>
      <c r="F140" s="16" t="s">
        <v>21</v>
      </c>
      <c r="G140" s="14">
        <v>5</v>
      </c>
      <c r="H140" s="18">
        <v>102.25</v>
      </c>
      <c r="I140" s="19">
        <v>2.9</v>
      </c>
      <c r="J140" s="19">
        <f>H140*0.1</f>
        <v>10.225000000000001</v>
      </c>
      <c r="K140" s="19">
        <f>H140*I140+J140</f>
        <v>306.75</v>
      </c>
      <c r="L140" s="21" t="s">
        <v>76</v>
      </c>
    </row>
    <row r="141" spans="1:16" s="24" customFormat="1">
      <c r="A141" s="46">
        <f t="shared" si="2"/>
        <v>138</v>
      </c>
      <c r="B141" s="14" t="s">
        <v>400</v>
      </c>
      <c r="C141" s="15" t="s">
        <v>407</v>
      </c>
      <c r="D141" s="16" t="s">
        <v>408</v>
      </c>
      <c r="E141" s="14" t="s">
        <v>13</v>
      </c>
      <c r="F141" s="16" t="s">
        <v>31</v>
      </c>
      <c r="G141" s="14">
        <v>70</v>
      </c>
      <c r="H141" s="18">
        <v>1800.604</v>
      </c>
      <c r="I141" s="19">
        <f>VLOOKUP(F141,[1]Invoice!$F$4:$I$277,4,FALSE)</f>
        <v>2.5</v>
      </c>
      <c r="J141" s="19">
        <f>H141*0.1</f>
        <v>180.06040000000002</v>
      </c>
      <c r="K141" s="19">
        <f>H141*I141+J141</f>
        <v>4681.5704000000005</v>
      </c>
      <c r="L141" s="21" t="s">
        <v>144</v>
      </c>
    </row>
    <row r="142" spans="1:16" s="24" customFormat="1">
      <c r="A142" s="46">
        <f t="shared" si="2"/>
        <v>139</v>
      </c>
      <c r="B142" s="14" t="s">
        <v>400</v>
      </c>
      <c r="C142" s="15" t="s">
        <v>409</v>
      </c>
      <c r="D142" s="16" t="s">
        <v>410</v>
      </c>
      <c r="E142" s="14" t="s">
        <v>13</v>
      </c>
      <c r="F142" s="16" t="s">
        <v>31</v>
      </c>
      <c r="G142" s="14">
        <v>13</v>
      </c>
      <c r="H142" s="18">
        <v>267.79000000000002</v>
      </c>
      <c r="I142" s="19">
        <f>VLOOKUP(F142,[1]Invoice!$F$4:$I$277,4,FALSE)</f>
        <v>2.5</v>
      </c>
      <c r="J142" s="19">
        <f>H142*0.1</f>
        <v>26.779000000000003</v>
      </c>
      <c r="K142" s="19">
        <f>H142*I142+J142</f>
        <v>696.25400000000002</v>
      </c>
      <c r="L142" s="21" t="s">
        <v>144</v>
      </c>
    </row>
    <row r="143" spans="1:16" s="24" customFormat="1" ht="30">
      <c r="A143" s="46">
        <f t="shared" si="2"/>
        <v>140</v>
      </c>
      <c r="B143" s="14" t="s">
        <v>400</v>
      </c>
      <c r="C143" s="15" t="s">
        <v>411</v>
      </c>
      <c r="D143" s="17" t="s">
        <v>417</v>
      </c>
      <c r="E143" s="14" t="s">
        <v>13</v>
      </c>
      <c r="F143" s="16" t="s">
        <v>32</v>
      </c>
      <c r="G143" s="14">
        <v>810</v>
      </c>
      <c r="H143" s="18">
        <v>17383.54</v>
      </c>
      <c r="I143" s="19">
        <f>VLOOKUP(F143,[1]Invoice!$F$4:$I$277,4,FALSE)</f>
        <v>2.9</v>
      </c>
      <c r="J143" s="19">
        <f>H143*0.1</f>
        <v>1738.3540000000003</v>
      </c>
      <c r="K143" s="19">
        <f>H143*I143+J143</f>
        <v>52150.62</v>
      </c>
      <c r="L143" s="20" t="s">
        <v>33</v>
      </c>
    </row>
    <row r="144" spans="1:16" s="24" customFormat="1" ht="15.95" customHeight="1" thickBot="1">
      <c r="A144" s="66" t="s">
        <v>432</v>
      </c>
      <c r="B144" s="67"/>
      <c r="C144" s="67"/>
      <c r="D144" s="67"/>
      <c r="E144" s="67"/>
      <c r="F144" s="67"/>
      <c r="G144" s="67"/>
      <c r="H144" s="67"/>
      <c r="I144" s="67"/>
      <c r="J144" s="68"/>
      <c r="K144" s="48">
        <f>ROUND(SUM(K4:K143),0)</f>
        <v>500737</v>
      </c>
      <c r="L144" s="49"/>
    </row>
    <row r="145" spans="1:12" s="24" customFormat="1" ht="15.75" thickBot="1">
      <c r="A145" s="32"/>
      <c r="B145" s="33"/>
      <c r="C145" s="33"/>
      <c r="D145" s="34"/>
      <c r="E145" s="33"/>
      <c r="F145" s="34"/>
      <c r="G145" s="36">
        <f>SUM(G4:G143)</f>
        <v>8659</v>
      </c>
      <c r="H145" s="37">
        <f>SUM(H4:H143)</f>
        <v>174191.13800000004</v>
      </c>
      <c r="I145" s="35"/>
      <c r="J145" s="35"/>
      <c r="K145" s="35"/>
      <c r="L145" s="34"/>
    </row>
    <row r="146" spans="1:12" ht="30" customHeight="1" thickBot="1">
      <c r="A146" s="62" t="s">
        <v>1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4"/>
      <c r="L146" s="65"/>
    </row>
    <row r="147" spans="1:12" ht="30" customHeight="1" thickBot="1">
      <c r="A147" s="50" t="s">
        <v>0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52"/>
      <c r="L147" s="53"/>
    </row>
    <row r="148" spans="1:1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0"/>
      <c r="L148" s="11"/>
    </row>
    <row r="150" spans="1:12">
      <c r="D150" s="8"/>
    </row>
    <row r="151" spans="1:12">
      <c r="H151" s="8"/>
    </row>
  </sheetData>
  <sortState ref="B4:L143">
    <sortCondition ref="B4:B143"/>
    <sortCondition ref="C4:C143"/>
  </sortState>
  <mergeCells count="7">
    <mergeCell ref="A147:L147"/>
    <mergeCell ref="A1:G1"/>
    <mergeCell ref="A2:G2"/>
    <mergeCell ref="H1:L1"/>
    <mergeCell ref="H2:L2"/>
    <mergeCell ref="A146:L146"/>
    <mergeCell ref="A144:J144"/>
  </mergeCells>
  <conditionalFormatting sqref="D3">
    <cfRule type="duplicateValues" dxfId="0" priority="17"/>
  </conditionalFormatting>
  <pageMargins left="0.19685039370078741" right="0.15748031496062992" top="0.36" bottom="0.43" header="0.23622047244094491" footer="0.16"/>
  <pageSetup scale="98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Q20" sqref="Q20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15.28515625" style="13" customWidth="1"/>
    <col min="5" max="5" width="6.42578125" bestFit="1" customWidth="1"/>
    <col min="6" max="6" width="13.28515625" bestFit="1" customWidth="1"/>
    <col min="7" max="7" width="5.42578125" bestFit="1" customWidth="1"/>
    <col min="8" max="8" width="8.5703125" bestFit="1" customWidth="1"/>
    <col min="9" max="9" width="5.42578125" bestFit="1" customWidth="1"/>
    <col min="10" max="10" width="9" customWidth="1"/>
    <col min="11" max="11" width="8.5703125" bestFit="1" customWidth="1"/>
    <col min="12" max="12" width="28" bestFit="1" customWidth="1"/>
  </cols>
  <sheetData>
    <row r="1" spans="1:12" ht="30.75" thickBot="1">
      <c r="A1" s="3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5" t="s">
        <v>9</v>
      </c>
      <c r="I1" s="6" t="s">
        <v>10</v>
      </c>
      <c r="J1" s="6" t="s">
        <v>65</v>
      </c>
      <c r="K1" s="6" t="s">
        <v>11</v>
      </c>
      <c r="L1" s="7" t="s">
        <v>12</v>
      </c>
    </row>
    <row r="2" spans="1:12">
      <c r="A2" s="38">
        <v>1</v>
      </c>
      <c r="B2" s="39" t="s">
        <v>100</v>
      </c>
      <c r="C2" s="40" t="s">
        <v>101</v>
      </c>
      <c r="D2" s="41" t="s">
        <v>102</v>
      </c>
      <c r="E2" s="42" t="s">
        <v>13</v>
      </c>
      <c r="F2" s="41" t="s">
        <v>14</v>
      </c>
      <c r="G2" s="39">
        <v>388</v>
      </c>
      <c r="H2" s="43">
        <v>9147.75</v>
      </c>
      <c r="I2" s="44">
        <f>VLOOKUP(F2,[1]Invoice!$F$4:$I$277,4,FALSE)</f>
        <v>2.9</v>
      </c>
      <c r="J2" s="44">
        <f t="shared" ref="J2:J32" si="0">H2*0.1</f>
        <v>914.77500000000009</v>
      </c>
      <c r="K2" s="44">
        <f t="shared" ref="K2:K32" si="1">H2*I2+J2</f>
        <v>27443.25</v>
      </c>
      <c r="L2" s="45" t="s">
        <v>52</v>
      </c>
    </row>
    <row r="3" spans="1:12">
      <c r="A3" s="46">
        <f>A2+1</f>
        <v>2</v>
      </c>
      <c r="B3" s="22" t="s">
        <v>100</v>
      </c>
      <c r="C3" s="26" t="s">
        <v>103</v>
      </c>
      <c r="D3" s="28" t="s">
        <v>104</v>
      </c>
      <c r="E3" s="27" t="s">
        <v>13</v>
      </c>
      <c r="F3" s="28" t="s">
        <v>94</v>
      </c>
      <c r="G3" s="22">
        <v>10</v>
      </c>
      <c r="H3" s="29">
        <v>278</v>
      </c>
      <c r="I3" s="30">
        <f>VLOOKUP(F3,[1]Invoice!$F$4:$I$277,4,FALSE)</f>
        <v>2.4</v>
      </c>
      <c r="J3" s="30">
        <f t="shared" si="0"/>
        <v>27.8</v>
      </c>
      <c r="K3" s="30">
        <f t="shared" si="1"/>
        <v>694.99999999999989</v>
      </c>
      <c r="L3" s="23" t="s">
        <v>93</v>
      </c>
    </row>
    <row r="4" spans="1:12">
      <c r="A4" s="46">
        <f t="shared" ref="A4:A32" si="2">A3+1</f>
        <v>3</v>
      </c>
      <c r="B4" s="22" t="s">
        <v>100</v>
      </c>
      <c r="C4" s="26" t="s">
        <v>105</v>
      </c>
      <c r="D4" s="28" t="s">
        <v>106</v>
      </c>
      <c r="E4" s="27" t="s">
        <v>13</v>
      </c>
      <c r="F4" s="28" t="s">
        <v>60</v>
      </c>
      <c r="G4" s="22">
        <v>6</v>
      </c>
      <c r="H4" s="29">
        <v>34.42</v>
      </c>
      <c r="I4" s="30">
        <f>VLOOKUP(F4,[1]Invoice!$F$4:$I$277,4,FALSE)</f>
        <v>2.5</v>
      </c>
      <c r="J4" s="30">
        <f t="shared" si="0"/>
        <v>3.4420000000000002</v>
      </c>
      <c r="K4" s="30">
        <f t="shared" si="1"/>
        <v>89.492000000000019</v>
      </c>
      <c r="L4" s="23" t="s">
        <v>88</v>
      </c>
    </row>
    <row r="5" spans="1:12">
      <c r="A5" s="46">
        <f t="shared" si="2"/>
        <v>4</v>
      </c>
      <c r="B5" s="22" t="s">
        <v>100</v>
      </c>
      <c r="C5" s="26" t="s">
        <v>107</v>
      </c>
      <c r="D5" s="28" t="s">
        <v>108</v>
      </c>
      <c r="E5" s="27" t="s">
        <v>13</v>
      </c>
      <c r="F5" s="25" t="s">
        <v>46</v>
      </c>
      <c r="G5" s="22">
        <v>7</v>
      </c>
      <c r="H5" s="29">
        <v>170.8</v>
      </c>
      <c r="I5" s="30">
        <f>VLOOKUP(F5,[1]Invoice!$F$4:$I$277,4,FALSE)</f>
        <v>0.79999999999999993</v>
      </c>
      <c r="J5" s="30">
        <f t="shared" si="0"/>
        <v>17.080000000000002</v>
      </c>
      <c r="K5" s="30">
        <f t="shared" si="1"/>
        <v>153.72</v>
      </c>
      <c r="L5" s="23" t="s">
        <v>51</v>
      </c>
    </row>
    <row r="6" spans="1:12">
      <c r="A6" s="46">
        <f t="shared" si="2"/>
        <v>5</v>
      </c>
      <c r="B6" s="22" t="s">
        <v>100</v>
      </c>
      <c r="C6" s="26" t="s">
        <v>109</v>
      </c>
      <c r="D6" s="28" t="s">
        <v>110</v>
      </c>
      <c r="E6" s="27" t="s">
        <v>13</v>
      </c>
      <c r="F6" s="28" t="s">
        <v>34</v>
      </c>
      <c r="G6" s="22">
        <v>3</v>
      </c>
      <c r="H6" s="29">
        <v>47.26</v>
      </c>
      <c r="I6" s="30">
        <f>VLOOKUP(F6,[1]Invoice!$F$4:$I$277,4,FALSE)</f>
        <v>2.9</v>
      </c>
      <c r="J6" s="30">
        <f t="shared" si="0"/>
        <v>4.726</v>
      </c>
      <c r="K6" s="30">
        <f t="shared" si="1"/>
        <v>141.78</v>
      </c>
      <c r="L6" s="47" t="s">
        <v>35</v>
      </c>
    </row>
    <row r="7" spans="1:12">
      <c r="A7" s="46">
        <f t="shared" si="2"/>
        <v>6</v>
      </c>
      <c r="B7" s="22" t="s">
        <v>100</v>
      </c>
      <c r="C7" s="26" t="s">
        <v>111</v>
      </c>
      <c r="D7" s="28" t="s">
        <v>112</v>
      </c>
      <c r="E7" s="27" t="s">
        <v>13</v>
      </c>
      <c r="F7" s="28" t="s">
        <v>22</v>
      </c>
      <c r="G7" s="22">
        <v>14</v>
      </c>
      <c r="H7" s="29">
        <v>429.1</v>
      </c>
      <c r="I7" s="30">
        <f>VLOOKUP(F7,[1]Invoice!$F$4:$I$277,4,FALSE)</f>
        <v>2.9</v>
      </c>
      <c r="J7" s="30">
        <f t="shared" si="0"/>
        <v>42.910000000000004</v>
      </c>
      <c r="K7" s="30">
        <f t="shared" si="1"/>
        <v>1287.3000000000002</v>
      </c>
      <c r="L7" s="23" t="s">
        <v>23</v>
      </c>
    </row>
    <row r="8" spans="1:12">
      <c r="A8" s="46">
        <f t="shared" si="2"/>
        <v>7</v>
      </c>
      <c r="B8" s="22" t="s">
        <v>100</v>
      </c>
      <c r="C8" s="26" t="s">
        <v>113</v>
      </c>
      <c r="D8" s="28" t="s">
        <v>114</v>
      </c>
      <c r="E8" s="27" t="s">
        <v>13</v>
      </c>
      <c r="F8" s="28" t="s">
        <v>86</v>
      </c>
      <c r="G8" s="22">
        <v>2</v>
      </c>
      <c r="H8" s="29">
        <v>9.44</v>
      </c>
      <c r="I8" s="30">
        <f>VLOOKUP(F8,[1]Invoice!$F$4:$I$277,4,FALSE)</f>
        <v>2.5</v>
      </c>
      <c r="J8" s="30">
        <f t="shared" si="0"/>
        <v>0.94399999999999995</v>
      </c>
      <c r="K8" s="30">
        <f t="shared" si="1"/>
        <v>24.543999999999997</v>
      </c>
      <c r="L8" s="23" t="s">
        <v>87</v>
      </c>
    </row>
    <row r="9" spans="1:12">
      <c r="A9" s="46">
        <f t="shared" si="2"/>
        <v>8</v>
      </c>
      <c r="B9" s="22" t="s">
        <v>100</v>
      </c>
      <c r="C9" s="26" t="s">
        <v>115</v>
      </c>
      <c r="D9" s="28" t="s">
        <v>116</v>
      </c>
      <c r="E9" s="27" t="s">
        <v>13</v>
      </c>
      <c r="F9" s="28" t="s">
        <v>78</v>
      </c>
      <c r="G9" s="22">
        <v>14</v>
      </c>
      <c r="H9" s="29">
        <v>172.58</v>
      </c>
      <c r="I9" s="30">
        <f>VLOOKUP(F9,[1]Invoice!$F$4:$I$277,4,FALSE)</f>
        <v>2.6</v>
      </c>
      <c r="J9" s="30">
        <f t="shared" si="0"/>
        <v>17.258000000000003</v>
      </c>
      <c r="K9" s="30">
        <f t="shared" si="1"/>
        <v>465.96600000000001</v>
      </c>
      <c r="L9" s="47" t="s">
        <v>96</v>
      </c>
    </row>
    <row r="10" spans="1:12">
      <c r="A10" s="46">
        <f t="shared" si="2"/>
        <v>9</v>
      </c>
      <c r="B10" s="22" t="s">
        <v>100</v>
      </c>
      <c r="C10" s="26" t="s">
        <v>117</v>
      </c>
      <c r="D10" s="28" t="s">
        <v>118</v>
      </c>
      <c r="E10" s="27" t="s">
        <v>13</v>
      </c>
      <c r="F10" s="28" t="s">
        <v>24</v>
      </c>
      <c r="G10" s="22">
        <v>12</v>
      </c>
      <c r="H10" s="29">
        <v>191.93</v>
      </c>
      <c r="I10" s="30">
        <f>VLOOKUP(F10,[1]Invoice!$F$4:$I$277,4,FALSE)</f>
        <v>2.5</v>
      </c>
      <c r="J10" s="30">
        <f t="shared" si="0"/>
        <v>19.193000000000001</v>
      </c>
      <c r="K10" s="30">
        <f t="shared" si="1"/>
        <v>499.01800000000003</v>
      </c>
      <c r="L10" s="23" t="s">
        <v>25</v>
      </c>
    </row>
    <row r="11" spans="1:12">
      <c r="A11" s="46">
        <f t="shared" si="2"/>
        <v>10</v>
      </c>
      <c r="B11" s="22" t="s">
        <v>100</v>
      </c>
      <c r="C11" s="26" t="s">
        <v>119</v>
      </c>
      <c r="D11" s="28" t="s">
        <v>120</v>
      </c>
      <c r="E11" s="27" t="s">
        <v>13</v>
      </c>
      <c r="F11" s="28" t="s">
        <v>44</v>
      </c>
      <c r="G11" s="22">
        <v>6</v>
      </c>
      <c r="H11" s="29">
        <v>56</v>
      </c>
      <c r="I11" s="30">
        <f>VLOOKUP(F11,[1]Invoice!$F$4:$I$277,4,FALSE)</f>
        <v>2.5</v>
      </c>
      <c r="J11" s="30">
        <f t="shared" si="0"/>
        <v>5.6000000000000005</v>
      </c>
      <c r="K11" s="30">
        <f t="shared" si="1"/>
        <v>145.6</v>
      </c>
      <c r="L11" s="23" t="s">
        <v>121</v>
      </c>
    </row>
    <row r="12" spans="1:12">
      <c r="A12" s="46">
        <f t="shared" si="2"/>
        <v>11</v>
      </c>
      <c r="B12" s="22" t="s">
        <v>100</v>
      </c>
      <c r="C12" s="26" t="s">
        <v>122</v>
      </c>
      <c r="D12" s="28" t="s">
        <v>123</v>
      </c>
      <c r="E12" s="27" t="s">
        <v>13</v>
      </c>
      <c r="F12" s="28" t="s">
        <v>16</v>
      </c>
      <c r="G12" s="22">
        <v>12</v>
      </c>
      <c r="H12" s="29">
        <v>272.89</v>
      </c>
      <c r="I12" s="30">
        <f>VLOOKUP(F12,[1]Invoice!$F$4:$I$277,4,FALSE)</f>
        <v>2.5</v>
      </c>
      <c r="J12" s="30">
        <f t="shared" si="0"/>
        <v>27.289000000000001</v>
      </c>
      <c r="K12" s="30">
        <f t="shared" si="1"/>
        <v>709.5139999999999</v>
      </c>
      <c r="L12" s="23" t="s">
        <v>17</v>
      </c>
    </row>
    <row r="13" spans="1:12">
      <c r="A13" s="46">
        <f t="shared" si="2"/>
        <v>12</v>
      </c>
      <c r="B13" s="22" t="s">
        <v>100</v>
      </c>
      <c r="C13" s="26" t="s">
        <v>124</v>
      </c>
      <c r="D13" s="28" t="s">
        <v>125</v>
      </c>
      <c r="E13" s="27" t="s">
        <v>13</v>
      </c>
      <c r="F13" s="28" t="s">
        <v>16</v>
      </c>
      <c r="G13" s="22">
        <v>10</v>
      </c>
      <c r="H13" s="29">
        <v>306.5</v>
      </c>
      <c r="I13" s="30">
        <f>VLOOKUP(F13,[1]Invoice!$F$4:$I$277,4,FALSE)</f>
        <v>2.5</v>
      </c>
      <c r="J13" s="30">
        <f t="shared" si="0"/>
        <v>30.650000000000002</v>
      </c>
      <c r="K13" s="30">
        <f t="shared" si="1"/>
        <v>796.9</v>
      </c>
      <c r="L13" s="23" t="s">
        <v>82</v>
      </c>
    </row>
    <row r="14" spans="1:12">
      <c r="A14" s="46">
        <f t="shared" si="2"/>
        <v>13</v>
      </c>
      <c r="B14" s="22" t="s">
        <v>100</v>
      </c>
      <c r="C14" s="26" t="s">
        <v>126</v>
      </c>
      <c r="D14" s="28" t="s">
        <v>127</v>
      </c>
      <c r="E14" s="27" t="s">
        <v>13</v>
      </c>
      <c r="F14" s="28" t="s">
        <v>32</v>
      </c>
      <c r="G14" s="22">
        <v>9</v>
      </c>
      <c r="H14" s="29">
        <v>184.19</v>
      </c>
      <c r="I14" s="30">
        <f>VLOOKUP(F14,[1]Invoice!$F$4:$I$277,4,FALSE)</f>
        <v>2.9</v>
      </c>
      <c r="J14" s="30">
        <f t="shared" si="0"/>
        <v>18.419</v>
      </c>
      <c r="K14" s="30">
        <f t="shared" si="1"/>
        <v>552.56999999999994</v>
      </c>
      <c r="L14" s="23" t="s">
        <v>33</v>
      </c>
    </row>
    <row r="15" spans="1:12">
      <c r="A15" s="46">
        <f t="shared" si="2"/>
        <v>14</v>
      </c>
      <c r="B15" s="22" t="s">
        <v>100</v>
      </c>
      <c r="C15" s="26" t="s">
        <v>128</v>
      </c>
      <c r="D15" s="28" t="s">
        <v>129</v>
      </c>
      <c r="E15" s="27" t="s">
        <v>13</v>
      </c>
      <c r="F15" s="28" t="s">
        <v>95</v>
      </c>
      <c r="G15" s="22">
        <v>5</v>
      </c>
      <c r="H15" s="29">
        <v>126.25</v>
      </c>
      <c r="I15" s="30">
        <f>VLOOKUP(F15,[1]Invoice!$F$4:$I$277,4,FALSE)</f>
        <v>2.5</v>
      </c>
      <c r="J15" s="30">
        <f t="shared" si="0"/>
        <v>12.625</v>
      </c>
      <c r="K15" s="30">
        <f t="shared" si="1"/>
        <v>328.25</v>
      </c>
      <c r="L15" s="23" t="s">
        <v>26</v>
      </c>
    </row>
    <row r="16" spans="1:12">
      <c r="A16" s="46">
        <f t="shared" si="2"/>
        <v>15</v>
      </c>
      <c r="B16" s="22" t="s">
        <v>100</v>
      </c>
      <c r="C16" s="26" t="s">
        <v>130</v>
      </c>
      <c r="D16" s="28" t="s">
        <v>131</v>
      </c>
      <c r="E16" s="27" t="s">
        <v>13</v>
      </c>
      <c r="F16" s="28" t="s">
        <v>89</v>
      </c>
      <c r="G16" s="22">
        <v>15</v>
      </c>
      <c r="H16" s="29">
        <v>265</v>
      </c>
      <c r="I16" s="30">
        <f>VLOOKUP(F16,[1]Invoice!$F$4:$I$277,4,FALSE)</f>
        <v>2.9</v>
      </c>
      <c r="J16" s="30">
        <f t="shared" si="0"/>
        <v>26.5</v>
      </c>
      <c r="K16" s="30">
        <f t="shared" si="1"/>
        <v>795</v>
      </c>
      <c r="L16" s="23" t="s">
        <v>132</v>
      </c>
    </row>
    <row r="17" spans="1:12">
      <c r="A17" s="46">
        <f t="shared" si="2"/>
        <v>16</v>
      </c>
      <c r="B17" s="22" t="s">
        <v>100</v>
      </c>
      <c r="C17" s="26" t="s">
        <v>133</v>
      </c>
      <c r="D17" s="28" t="s">
        <v>134</v>
      </c>
      <c r="E17" s="27" t="s">
        <v>13</v>
      </c>
      <c r="F17" s="28" t="s">
        <v>16</v>
      </c>
      <c r="G17" s="22">
        <v>10</v>
      </c>
      <c r="H17" s="29">
        <v>328.5</v>
      </c>
      <c r="I17" s="30">
        <f>VLOOKUP(F17,[1]Invoice!$F$4:$I$277,4,FALSE)</f>
        <v>2.5</v>
      </c>
      <c r="J17" s="30">
        <f t="shared" si="0"/>
        <v>32.85</v>
      </c>
      <c r="K17" s="30">
        <f t="shared" si="1"/>
        <v>854.1</v>
      </c>
      <c r="L17" s="23" t="s">
        <v>135</v>
      </c>
    </row>
    <row r="18" spans="1:12">
      <c r="A18" s="46">
        <f t="shared" si="2"/>
        <v>17</v>
      </c>
      <c r="B18" s="22" t="s">
        <v>136</v>
      </c>
      <c r="C18" s="26" t="s">
        <v>137</v>
      </c>
      <c r="D18" s="28" t="s">
        <v>138</v>
      </c>
      <c r="E18" s="27" t="s">
        <v>13</v>
      </c>
      <c r="F18" s="28" t="s">
        <v>29</v>
      </c>
      <c r="G18" s="22">
        <v>15</v>
      </c>
      <c r="H18" s="29">
        <v>180.7</v>
      </c>
      <c r="I18" s="30">
        <f>VLOOKUP(F18,[1]Invoice!$F$4:$I$277,4,FALSE)</f>
        <v>2.4</v>
      </c>
      <c r="J18" s="30">
        <f t="shared" si="0"/>
        <v>18.07</v>
      </c>
      <c r="K18" s="30">
        <f t="shared" si="1"/>
        <v>451.74999999999994</v>
      </c>
      <c r="L18" s="23" t="s">
        <v>30</v>
      </c>
    </row>
    <row r="19" spans="1:12" ht="30">
      <c r="A19" s="46">
        <f t="shared" si="2"/>
        <v>18</v>
      </c>
      <c r="B19" s="22" t="s">
        <v>136</v>
      </c>
      <c r="C19" s="26" t="s">
        <v>139</v>
      </c>
      <c r="D19" s="25" t="s">
        <v>416</v>
      </c>
      <c r="E19" s="27" t="s">
        <v>13</v>
      </c>
      <c r="F19" s="28" t="s">
        <v>32</v>
      </c>
      <c r="G19" s="22">
        <v>11</v>
      </c>
      <c r="H19" s="29">
        <v>224.95</v>
      </c>
      <c r="I19" s="30">
        <f>VLOOKUP(F19,[1]Invoice!$F$4:$I$277,4,FALSE)</f>
        <v>2.9</v>
      </c>
      <c r="J19" s="30">
        <f t="shared" si="0"/>
        <v>22.495000000000001</v>
      </c>
      <c r="K19" s="30">
        <f t="shared" si="1"/>
        <v>674.84999999999991</v>
      </c>
      <c r="L19" s="23" t="s">
        <v>33</v>
      </c>
    </row>
    <row r="20" spans="1:12">
      <c r="A20" s="46">
        <f t="shared" si="2"/>
        <v>19</v>
      </c>
      <c r="B20" s="22" t="s">
        <v>136</v>
      </c>
      <c r="C20" s="26" t="s">
        <v>140</v>
      </c>
      <c r="D20" s="28" t="s">
        <v>141</v>
      </c>
      <c r="E20" s="27" t="s">
        <v>13</v>
      </c>
      <c r="F20" s="28" t="s">
        <v>74</v>
      </c>
      <c r="G20" s="22">
        <v>13</v>
      </c>
      <c r="H20" s="29">
        <v>293</v>
      </c>
      <c r="I20" s="30">
        <f>VLOOKUP(F20,[1]Invoice!$F$4:$I$277,4,FALSE)</f>
        <v>2.9</v>
      </c>
      <c r="J20" s="30">
        <f t="shared" si="0"/>
        <v>29.3</v>
      </c>
      <c r="K20" s="30">
        <f t="shared" si="1"/>
        <v>878.99999999999989</v>
      </c>
      <c r="L20" s="23" t="s">
        <v>33</v>
      </c>
    </row>
    <row r="21" spans="1:12">
      <c r="A21" s="46">
        <f t="shared" si="2"/>
        <v>20</v>
      </c>
      <c r="B21" s="22" t="s">
        <v>136</v>
      </c>
      <c r="C21" s="26" t="s">
        <v>142</v>
      </c>
      <c r="D21" s="28" t="s">
        <v>143</v>
      </c>
      <c r="E21" s="27" t="s">
        <v>13</v>
      </c>
      <c r="F21" s="28" t="s">
        <v>31</v>
      </c>
      <c r="G21" s="22">
        <v>26</v>
      </c>
      <c r="H21" s="29">
        <v>717.68</v>
      </c>
      <c r="I21" s="30">
        <f>VLOOKUP(F21,[1]Invoice!$F$4:$I$277,4,FALSE)</f>
        <v>2.5</v>
      </c>
      <c r="J21" s="30">
        <f t="shared" si="0"/>
        <v>71.768000000000001</v>
      </c>
      <c r="K21" s="30">
        <f t="shared" si="1"/>
        <v>1865.9679999999998</v>
      </c>
      <c r="L21" s="47" t="s">
        <v>144</v>
      </c>
    </row>
    <row r="22" spans="1:12">
      <c r="A22" s="46">
        <f t="shared" si="2"/>
        <v>21</v>
      </c>
      <c r="B22" s="22" t="s">
        <v>136</v>
      </c>
      <c r="C22" s="26" t="s">
        <v>145</v>
      </c>
      <c r="D22" s="28" t="s">
        <v>146</v>
      </c>
      <c r="E22" s="27" t="s">
        <v>13</v>
      </c>
      <c r="F22" s="28" t="s">
        <v>74</v>
      </c>
      <c r="G22" s="22">
        <v>76</v>
      </c>
      <c r="H22" s="29">
        <v>1187.8399999999999</v>
      </c>
      <c r="I22" s="30">
        <v>2.5</v>
      </c>
      <c r="J22" s="30">
        <f t="shared" si="0"/>
        <v>118.78399999999999</v>
      </c>
      <c r="K22" s="30">
        <f t="shared" si="1"/>
        <v>3088.384</v>
      </c>
      <c r="L22" s="23" t="s">
        <v>147</v>
      </c>
    </row>
    <row r="23" spans="1:12">
      <c r="A23" s="46">
        <f t="shared" si="2"/>
        <v>22</v>
      </c>
      <c r="B23" s="22" t="s">
        <v>136</v>
      </c>
      <c r="C23" s="26" t="s">
        <v>148</v>
      </c>
      <c r="D23" s="28" t="s">
        <v>149</v>
      </c>
      <c r="E23" s="27" t="s">
        <v>13</v>
      </c>
      <c r="F23" s="28" t="s">
        <v>44</v>
      </c>
      <c r="G23" s="22">
        <v>18</v>
      </c>
      <c r="H23" s="29">
        <v>1375.56</v>
      </c>
      <c r="I23" s="30">
        <f>VLOOKUP(F23,[1]Invoice!$F$4:$I$277,4,FALSE)</f>
        <v>2.5</v>
      </c>
      <c r="J23" s="30">
        <f t="shared" si="0"/>
        <v>137.55600000000001</v>
      </c>
      <c r="K23" s="30">
        <f t="shared" si="1"/>
        <v>3576.4559999999997</v>
      </c>
      <c r="L23" s="23" t="s">
        <v>121</v>
      </c>
    </row>
    <row r="24" spans="1:12">
      <c r="A24" s="46">
        <f t="shared" si="2"/>
        <v>23</v>
      </c>
      <c r="B24" s="22" t="s">
        <v>136</v>
      </c>
      <c r="C24" s="26" t="s">
        <v>150</v>
      </c>
      <c r="D24" s="28" t="s">
        <v>151</v>
      </c>
      <c r="E24" s="27" t="s">
        <v>13</v>
      </c>
      <c r="F24" s="28" t="s">
        <v>38</v>
      </c>
      <c r="G24" s="22">
        <v>81</v>
      </c>
      <c r="H24" s="29">
        <v>1281.5999999999999</v>
      </c>
      <c r="I24" s="30">
        <v>2.6</v>
      </c>
      <c r="J24" s="30">
        <f t="shared" si="0"/>
        <v>128.16</v>
      </c>
      <c r="K24" s="30">
        <f t="shared" si="1"/>
        <v>3460.3199999999997</v>
      </c>
      <c r="L24" s="23" t="s">
        <v>39</v>
      </c>
    </row>
    <row r="25" spans="1:12">
      <c r="A25" s="46">
        <f t="shared" si="2"/>
        <v>24</v>
      </c>
      <c r="B25" s="22" t="s">
        <v>136</v>
      </c>
      <c r="C25" s="26" t="s">
        <v>152</v>
      </c>
      <c r="D25" s="28" t="s">
        <v>153</v>
      </c>
      <c r="E25" s="27" t="s">
        <v>13</v>
      </c>
      <c r="F25" s="28" t="s">
        <v>40</v>
      </c>
      <c r="G25" s="22">
        <v>174</v>
      </c>
      <c r="H25" s="29">
        <v>3279.252</v>
      </c>
      <c r="I25" s="30">
        <v>2.9</v>
      </c>
      <c r="J25" s="30">
        <f t="shared" si="0"/>
        <v>327.92520000000002</v>
      </c>
      <c r="K25" s="30">
        <f t="shared" si="1"/>
        <v>9837.7559999999994</v>
      </c>
      <c r="L25" s="23" t="s">
        <v>154</v>
      </c>
    </row>
    <row r="26" spans="1:12">
      <c r="A26" s="46">
        <f t="shared" si="2"/>
        <v>25</v>
      </c>
      <c r="B26" s="22" t="s">
        <v>136</v>
      </c>
      <c r="C26" s="26" t="s">
        <v>155</v>
      </c>
      <c r="D26" s="28" t="s">
        <v>156</v>
      </c>
      <c r="E26" s="27" t="s">
        <v>13</v>
      </c>
      <c r="F26" s="28" t="s">
        <v>61</v>
      </c>
      <c r="G26" s="22">
        <v>109</v>
      </c>
      <c r="H26" s="29">
        <v>2234.4540000000002</v>
      </c>
      <c r="I26" s="30">
        <f>VLOOKUP(F26,[2]Invoice!$F$4:$I$350,4,FALSE)</f>
        <v>2.6</v>
      </c>
      <c r="J26" s="30">
        <f t="shared" si="0"/>
        <v>223.44540000000003</v>
      </c>
      <c r="K26" s="30">
        <f t="shared" si="1"/>
        <v>6033.0258000000003</v>
      </c>
      <c r="L26" s="23" t="s">
        <v>66</v>
      </c>
    </row>
    <row r="27" spans="1:12">
      <c r="A27" s="46">
        <f t="shared" si="2"/>
        <v>26</v>
      </c>
      <c r="B27" s="22" t="s">
        <v>136</v>
      </c>
      <c r="C27" s="26" t="s">
        <v>157</v>
      </c>
      <c r="D27" s="28" t="s">
        <v>158</v>
      </c>
      <c r="E27" s="27" t="s">
        <v>13</v>
      </c>
      <c r="F27" s="28" t="s">
        <v>40</v>
      </c>
      <c r="G27" s="22">
        <v>11</v>
      </c>
      <c r="H27" s="29">
        <v>247.37799999999999</v>
      </c>
      <c r="I27" s="30">
        <f>VLOOKUP(F27,[1]Invoice!$F$4:$I$277,4,FALSE)</f>
        <v>2.6</v>
      </c>
      <c r="J27" s="30">
        <f t="shared" si="0"/>
        <v>24.7378</v>
      </c>
      <c r="K27" s="30">
        <f t="shared" si="1"/>
        <v>667.92059999999992</v>
      </c>
      <c r="L27" s="23" t="s">
        <v>159</v>
      </c>
    </row>
    <row r="28" spans="1:12">
      <c r="A28" s="46">
        <f t="shared" si="2"/>
        <v>27</v>
      </c>
      <c r="B28" s="22" t="s">
        <v>136</v>
      </c>
      <c r="C28" s="26" t="s">
        <v>160</v>
      </c>
      <c r="D28" s="28" t="s">
        <v>161</v>
      </c>
      <c r="E28" s="27" t="s">
        <v>13</v>
      </c>
      <c r="F28" s="28" t="s">
        <v>162</v>
      </c>
      <c r="G28" s="22">
        <v>29</v>
      </c>
      <c r="H28" s="29">
        <v>463.19</v>
      </c>
      <c r="I28" s="30">
        <v>2.5</v>
      </c>
      <c r="J28" s="30">
        <f t="shared" si="0"/>
        <v>46.319000000000003</v>
      </c>
      <c r="K28" s="30">
        <f t="shared" si="1"/>
        <v>1204.2939999999999</v>
      </c>
      <c r="L28" s="47" t="s">
        <v>163</v>
      </c>
    </row>
    <row r="29" spans="1:12">
      <c r="A29" s="46">
        <f t="shared" si="2"/>
        <v>28</v>
      </c>
      <c r="B29" s="22" t="s">
        <v>136</v>
      </c>
      <c r="C29" s="26" t="s">
        <v>164</v>
      </c>
      <c r="D29" s="28" t="s">
        <v>165</v>
      </c>
      <c r="E29" s="27" t="s">
        <v>13</v>
      </c>
      <c r="F29" s="28" t="s">
        <v>14</v>
      </c>
      <c r="G29" s="22">
        <v>55</v>
      </c>
      <c r="H29" s="29">
        <v>1078.3</v>
      </c>
      <c r="I29" s="30">
        <f>VLOOKUP(F29,[1]Invoice!$F$4:$I$277,4,FALSE)</f>
        <v>2.9</v>
      </c>
      <c r="J29" s="30">
        <f t="shared" si="0"/>
        <v>107.83</v>
      </c>
      <c r="K29" s="30">
        <f t="shared" si="1"/>
        <v>3234.8999999999996</v>
      </c>
      <c r="L29" s="23" t="s">
        <v>52</v>
      </c>
    </row>
    <row r="30" spans="1:12">
      <c r="A30" s="46">
        <f t="shared" si="2"/>
        <v>29</v>
      </c>
      <c r="B30" s="22" t="s">
        <v>136</v>
      </c>
      <c r="C30" s="26" t="s">
        <v>166</v>
      </c>
      <c r="D30" s="28" t="s">
        <v>167</v>
      </c>
      <c r="E30" s="27" t="s">
        <v>13</v>
      </c>
      <c r="F30" s="28" t="s">
        <v>37</v>
      </c>
      <c r="G30" s="22">
        <v>165</v>
      </c>
      <c r="H30" s="29">
        <v>3082.49</v>
      </c>
      <c r="I30" s="30">
        <v>2.9</v>
      </c>
      <c r="J30" s="30">
        <f t="shared" si="0"/>
        <v>308.24900000000002</v>
      </c>
      <c r="K30" s="30">
        <f t="shared" si="1"/>
        <v>9247.4699999999993</v>
      </c>
      <c r="L30" s="23" t="s">
        <v>36</v>
      </c>
    </row>
    <row r="31" spans="1:12">
      <c r="A31" s="46">
        <f t="shared" si="2"/>
        <v>30</v>
      </c>
      <c r="B31" s="22" t="s">
        <v>136</v>
      </c>
      <c r="C31" s="26" t="s">
        <v>168</v>
      </c>
      <c r="D31" s="28" t="s">
        <v>169</v>
      </c>
      <c r="E31" s="27" t="s">
        <v>13</v>
      </c>
      <c r="F31" s="28" t="s">
        <v>14</v>
      </c>
      <c r="G31" s="22">
        <v>32</v>
      </c>
      <c r="H31" s="29">
        <v>660.1</v>
      </c>
      <c r="I31" s="30">
        <f>VLOOKUP(F31,[1]Invoice!$F$4:$I$277,4,FALSE)</f>
        <v>2.9</v>
      </c>
      <c r="J31" s="30">
        <f t="shared" si="0"/>
        <v>66.010000000000005</v>
      </c>
      <c r="K31" s="30">
        <f t="shared" si="1"/>
        <v>1980.3</v>
      </c>
      <c r="L31" s="23" t="s">
        <v>52</v>
      </c>
    </row>
    <row r="32" spans="1:12">
      <c r="A32" s="46">
        <f t="shared" si="2"/>
        <v>31</v>
      </c>
      <c r="B32" s="22" t="s">
        <v>136</v>
      </c>
      <c r="C32" s="31" t="s">
        <v>170</v>
      </c>
      <c r="D32" s="28" t="s">
        <v>171</v>
      </c>
      <c r="E32" s="27" t="s">
        <v>13</v>
      </c>
      <c r="F32" s="28" t="s">
        <v>44</v>
      </c>
      <c r="G32" s="22">
        <v>98</v>
      </c>
      <c r="H32" s="29">
        <v>1375</v>
      </c>
      <c r="I32" s="30">
        <f>VLOOKUP(F32,[1]Invoice!$F$4:$I$277,4,FALSE)</f>
        <v>2.5</v>
      </c>
      <c r="J32" s="30">
        <f t="shared" si="0"/>
        <v>137.5</v>
      </c>
      <c r="K32" s="30">
        <f t="shared" si="1"/>
        <v>3575</v>
      </c>
      <c r="L32" s="23" t="s">
        <v>121</v>
      </c>
    </row>
  </sheetData>
  <conditionalFormatting sqref="D1">
    <cfRule type="duplicateValues" dxfId="1" priority="1"/>
  </conditionalFormatting>
  <pageMargins left="0.18" right="0.24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2024-09-25T12:46:30Z</cp:lastPrinted>
  <dcterms:created xsi:type="dcterms:W3CDTF">2024-06-27T13:45:28Z</dcterms:created>
  <dcterms:modified xsi:type="dcterms:W3CDTF">2024-09-25T12:46:30Z</dcterms:modified>
</cp:coreProperties>
</file>