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402499C3-E45B-4A0D-A682-15BF9A6E07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5" i="1"/>
  <c r="J6" i="1"/>
  <c r="J7" i="1"/>
  <c r="J8" i="1"/>
  <c r="J9" i="1"/>
  <c r="J10" i="1"/>
  <c r="J11" i="1"/>
  <c r="J12" i="1"/>
  <c r="J13" i="1"/>
  <c r="J14" i="1"/>
  <c r="J4" i="1"/>
  <c r="I5" i="1"/>
  <c r="I6" i="1"/>
  <c r="I7" i="1"/>
  <c r="I8" i="1"/>
  <c r="I9" i="1"/>
  <c r="I10" i="1"/>
  <c r="I11" i="1"/>
  <c r="I12" i="1"/>
  <c r="I13" i="1"/>
  <c r="I14" i="1"/>
  <c r="I4" i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4" i="1"/>
  <c r="L4" i="1" s="1"/>
  <c r="L15" i="1" s="1"/>
</calcChain>
</file>

<file path=xl/sharedStrings.xml><?xml version="1.0" encoding="utf-8"?>
<sst xmlns="http://schemas.openxmlformats.org/spreadsheetml/2006/main" count="73" uniqueCount="56">
  <si>
    <t>INVOICE
PRAGATI LOGISTICS,SAMANTA SAHI KHUNTIA LANE,8984191006
GST No:21AGHPB9356M1Z9</t>
  </si>
  <si>
    <t>31/8/2024</t>
  </si>
  <si>
    <t>94</t>
  </si>
  <si>
    <t>06/8/2024</t>
  </si>
  <si>
    <t>80</t>
  </si>
  <si>
    <t>79</t>
  </si>
  <si>
    <t>07/8/2024</t>
  </si>
  <si>
    <t>81</t>
  </si>
  <si>
    <t>10/8/2024</t>
  </si>
  <si>
    <t>083</t>
  </si>
  <si>
    <t>23/8/2024</t>
  </si>
  <si>
    <t>89</t>
  </si>
  <si>
    <t>15/8/2024</t>
  </si>
  <si>
    <t>85</t>
  </si>
  <si>
    <t>02/8/2024</t>
  </si>
  <si>
    <t>77</t>
  </si>
  <si>
    <t>20/8/2024</t>
  </si>
  <si>
    <t>088</t>
  </si>
  <si>
    <t>28/8/2024</t>
  </si>
  <si>
    <t>93</t>
  </si>
  <si>
    <t>086</t>
  </si>
  <si>
    <t>Thanking you for your business.
PRAGATI LOGISTICS</t>
  </si>
  <si>
    <t>BANKI</t>
  </si>
  <si>
    <t>PURI</t>
  </si>
  <si>
    <t>KUAKHIA</t>
  </si>
  <si>
    <t>KENDRAPARA</t>
  </si>
  <si>
    <t>SORO</t>
  </si>
  <si>
    <t>CTC</t>
  </si>
  <si>
    <t>PL/DO/10758</t>
  </si>
  <si>
    <t>PL/DO/08732</t>
  </si>
  <si>
    <t>PL/DO/08731</t>
  </si>
  <si>
    <t>PL/DO/08835</t>
  </si>
  <si>
    <t>PL/MA/06418</t>
  </si>
  <si>
    <t>PL/DO/09962</t>
  </si>
  <si>
    <t>PL/DO/09426</t>
  </si>
  <si>
    <t>PL/DO/08536</t>
  </si>
  <si>
    <t>PL/MA/06832</t>
  </si>
  <si>
    <t>PL/DO/10432</t>
  </si>
  <si>
    <t>PL/MA/06673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</si>
  <si>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</si>
  <si>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</si>
  <si>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</si>
  <si>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</si>
  <si>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</si>
  <si>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</si>
  <si>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</si>
  <si>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</si>
  <si>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</si>
  <si>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</si>
  <si>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</si>
  <si>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AMT.</t>
  </si>
  <si>
    <t>KUJANGA</t>
  </si>
  <si>
    <t>(RUPEES FOUR THOUSAND THREE HUNDRED EIGHTY FOUR ONLY)</t>
  </si>
  <si>
    <t xml:space="preserve">BRINDA DAIRY AND FARM
Address: HOLDING NO-503-F,WARD NO-24 MAHATAB ROAD,CUTTACK-753012 ODISHA,9337096269
GST No:21AFHPG3117L1ZT
</t>
  </si>
  <si>
    <t xml:space="preserve">Bill Date:31/08/2024
Bill NO : 18560
Total Amount:4384.00
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</si>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</sst>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wrapText="1"/>
    </xf>
    <xf numFmtId="2" fontId="0" fillId="0" borderId="13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right" wrapText="1"/>
    </xf>
    <xf numFmtId="0" fontId="1" fillId="0" borderId="16" xfId="0" applyNumberFormat="1" applyFont="1" applyBorder="1" applyAlignment="1">
      <alignment horizontal="right" wrapText="1"/>
    </xf>
    <xf numFmtId="2" fontId="1" fillId="0" borderId="16" xfId="0" applyNumberFormat="1" applyFont="1" applyBorder="1" applyAlignment="1">
      <alignment horizontal="right" wrapText="1"/>
    </xf>
    <xf numFmtId="2" fontId="1" fillId="0" borderId="17" xfId="0" applyNumberFormat="1" applyFont="1" applyBorder="1" applyAlignment="1">
      <alignment horizontal="right" wrapText="1"/>
    </xf>
    <xf numFmtId="2" fontId="1" fillId="0" borderId="18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7</xdr:col>
      <xdr:colOff>114300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95250"/>
          <a:ext cx="40290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V10" sqref="V10:V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85546875" style="1" customWidth="1"/>
    <col min="6" max="6" width="7.5703125" style="1" bestFit="1" customWidth="1"/>
    <col min="7" max="7" width="6.42578125" style="1" customWidth="1"/>
    <col min="8" max="8" width="6.7109375" style="2" customWidth="1"/>
    <col min="9" max="9" width="6.28515625" style="2" customWidth="1"/>
    <col min="10" max="10" width="7.5703125" style="2" customWidth="1"/>
    <col min="11" max="11" width="6.85546875" style="2" customWidth="1"/>
    <col min="12" max="12" width="8.7109375" style="2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2"/>
    </row>
    <row r="2" spans="1:12" ht="86.25" customHeight="1">
      <c r="A2" s="23" t="s">
        <v>53</v>
      </c>
      <c r="B2" s="11"/>
      <c r="C2" s="11"/>
      <c r="D2" s="11"/>
      <c r="E2" s="11"/>
      <c r="F2" s="11"/>
      <c r="G2" s="11"/>
      <c r="H2" s="12"/>
      <c r="I2" s="13" t="s">
        <v>54</v>
      </c>
      <c r="J2" s="13"/>
      <c r="K2" s="13"/>
      <c r="L2" s="24"/>
    </row>
    <row r="3" spans="1:12" s="3" customFormat="1">
      <c r="A3" s="2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45</v>
      </c>
      <c r="H3" s="8" t="s">
        <v>46</v>
      </c>
      <c r="I3" s="8" t="s">
        <v>47</v>
      </c>
      <c r="J3" s="8" t="s">
        <v>48</v>
      </c>
      <c r="K3" s="8" t="s">
        <v>49</v>
      </c>
      <c r="L3" s="26" t="s">
        <v>50</v>
      </c>
    </row>
    <row r="4" spans="1:12">
      <c r="A4" s="27">
        <v>1</v>
      </c>
      <c r="B4" s="4" t="s">
        <v>14</v>
      </c>
      <c r="C4" s="4" t="s">
        <v>35</v>
      </c>
      <c r="D4" s="7" t="s">
        <v>27</v>
      </c>
      <c r="E4" s="4" t="s">
        <v>25</v>
      </c>
      <c r="F4" s="4" t="s">
        <v>15</v>
      </c>
      <c r="G4" s="4">
        <v>7</v>
      </c>
      <c r="H4" s="6">
        <f>VLOOKUP(E4,'[1]DHP INTERNATIONAL'!$C$5:$D$92,2,FALSE)</f>
        <v>57</v>
      </c>
      <c r="I4" s="6">
        <f>G4*2</f>
        <v>14</v>
      </c>
      <c r="J4" s="6">
        <f>G4*10</f>
        <v>70</v>
      </c>
      <c r="K4" s="6">
        <v>25</v>
      </c>
      <c r="L4" s="28">
        <f>G4*H4+I4+J4+K4</f>
        <v>508</v>
      </c>
    </row>
    <row r="5" spans="1:12">
      <c r="A5" s="27">
        <v>2</v>
      </c>
      <c r="B5" s="4" t="s">
        <v>3</v>
      </c>
      <c r="C5" s="4" t="s">
        <v>29</v>
      </c>
      <c r="D5" s="7" t="s">
        <v>27</v>
      </c>
      <c r="E5" s="4" t="s">
        <v>22</v>
      </c>
      <c r="F5" s="4" t="s">
        <v>4</v>
      </c>
      <c r="G5" s="4">
        <v>3</v>
      </c>
      <c r="H5" s="6">
        <f>VLOOKUP(E5,'[1]DHP INTERNATIONAL'!$C$5:$D$92,2,FALSE)</f>
        <v>63.5</v>
      </c>
      <c r="I5" s="6">
        <f t="shared" ref="I5:I14" si="0">G5*2</f>
        <v>6</v>
      </c>
      <c r="J5" s="6">
        <f t="shared" ref="J5:J14" si="1">G5*10</f>
        <v>30</v>
      </c>
      <c r="K5" s="6">
        <v>25</v>
      </c>
      <c r="L5" s="28">
        <f t="shared" ref="L5:L14" si="2">G5*H5+I5+J5+K5</f>
        <v>251.5</v>
      </c>
    </row>
    <row r="6" spans="1:12">
      <c r="A6" s="27">
        <v>3</v>
      </c>
      <c r="B6" s="4" t="s">
        <v>3</v>
      </c>
      <c r="C6" s="4" t="s">
        <v>30</v>
      </c>
      <c r="D6" s="7" t="s">
        <v>27</v>
      </c>
      <c r="E6" s="4" t="s">
        <v>22</v>
      </c>
      <c r="F6" s="4" t="s">
        <v>5</v>
      </c>
      <c r="G6" s="4">
        <v>4</v>
      </c>
      <c r="H6" s="6">
        <f>VLOOKUP(E6,'[1]DHP INTERNATIONAL'!$C$5:$D$92,2,FALSE)</f>
        <v>63.5</v>
      </c>
      <c r="I6" s="6">
        <f t="shared" si="0"/>
        <v>8</v>
      </c>
      <c r="J6" s="6">
        <f t="shared" si="1"/>
        <v>40</v>
      </c>
      <c r="K6" s="6">
        <v>25</v>
      </c>
      <c r="L6" s="28">
        <f t="shared" si="2"/>
        <v>327</v>
      </c>
    </row>
    <row r="7" spans="1:12">
      <c r="A7" s="27">
        <v>4</v>
      </c>
      <c r="B7" s="4" t="s">
        <v>6</v>
      </c>
      <c r="C7" s="4" t="s">
        <v>31</v>
      </c>
      <c r="D7" s="7" t="s">
        <v>27</v>
      </c>
      <c r="E7" s="4" t="s">
        <v>23</v>
      </c>
      <c r="F7" s="4" t="s">
        <v>7</v>
      </c>
      <c r="G7" s="4">
        <v>7</v>
      </c>
      <c r="H7" s="6">
        <f>VLOOKUP(E7,'[1]DHP INTERNATIONAL'!$C$5:$D$92,2,FALSE)</f>
        <v>63.5</v>
      </c>
      <c r="I7" s="6">
        <f t="shared" si="0"/>
        <v>14</v>
      </c>
      <c r="J7" s="6">
        <f t="shared" si="1"/>
        <v>70</v>
      </c>
      <c r="K7" s="6">
        <v>25</v>
      </c>
      <c r="L7" s="28">
        <f t="shared" si="2"/>
        <v>553.5</v>
      </c>
    </row>
    <row r="8" spans="1:12">
      <c r="A8" s="27">
        <v>5</v>
      </c>
      <c r="B8" s="4" t="s">
        <v>8</v>
      </c>
      <c r="C8" s="4" t="s">
        <v>32</v>
      </c>
      <c r="D8" s="7" t="s">
        <v>27</v>
      </c>
      <c r="E8" s="4" t="s">
        <v>24</v>
      </c>
      <c r="F8" s="4" t="s">
        <v>9</v>
      </c>
      <c r="G8" s="4">
        <v>5</v>
      </c>
      <c r="H8" s="6">
        <f>VLOOKUP(E8,'[1]DHP INTERNATIONAL'!$C$5:$D$92,2,FALSE)</f>
        <v>57</v>
      </c>
      <c r="I8" s="6">
        <f t="shared" si="0"/>
        <v>10</v>
      </c>
      <c r="J8" s="6">
        <f t="shared" si="1"/>
        <v>50</v>
      </c>
      <c r="K8" s="6">
        <v>25</v>
      </c>
      <c r="L8" s="28">
        <f t="shared" si="2"/>
        <v>370</v>
      </c>
    </row>
    <row r="9" spans="1:12">
      <c r="A9" s="27">
        <v>6</v>
      </c>
      <c r="B9" s="4" t="s">
        <v>12</v>
      </c>
      <c r="C9" s="4" t="s">
        <v>34</v>
      </c>
      <c r="D9" s="7" t="s">
        <v>27</v>
      </c>
      <c r="E9" s="4" t="s">
        <v>25</v>
      </c>
      <c r="F9" s="4" t="s">
        <v>13</v>
      </c>
      <c r="G9" s="4">
        <v>6</v>
      </c>
      <c r="H9" s="6">
        <f>VLOOKUP(E9,'[1]DHP INTERNATIONAL'!$C$5:$D$92,2,FALSE)</f>
        <v>57</v>
      </c>
      <c r="I9" s="6">
        <f t="shared" si="0"/>
        <v>12</v>
      </c>
      <c r="J9" s="6">
        <f t="shared" si="1"/>
        <v>60</v>
      </c>
      <c r="K9" s="6">
        <v>25</v>
      </c>
      <c r="L9" s="28">
        <f t="shared" si="2"/>
        <v>439</v>
      </c>
    </row>
    <row r="10" spans="1:12">
      <c r="A10" s="27">
        <v>7</v>
      </c>
      <c r="B10" s="4" t="s">
        <v>12</v>
      </c>
      <c r="C10" s="4" t="s">
        <v>38</v>
      </c>
      <c r="D10" s="7" t="s">
        <v>27</v>
      </c>
      <c r="E10" s="4" t="s">
        <v>26</v>
      </c>
      <c r="F10" s="4" t="s">
        <v>20</v>
      </c>
      <c r="G10" s="4">
        <v>10</v>
      </c>
      <c r="H10" s="6">
        <f>VLOOKUP(E10,'[1]DHP INTERNATIONAL'!$C$5:$D$92,2,FALSE)</f>
        <v>63.5</v>
      </c>
      <c r="I10" s="6">
        <f t="shared" si="0"/>
        <v>20</v>
      </c>
      <c r="J10" s="6">
        <f t="shared" si="1"/>
        <v>100</v>
      </c>
      <c r="K10" s="6">
        <v>25</v>
      </c>
      <c r="L10" s="28">
        <f t="shared" si="2"/>
        <v>780</v>
      </c>
    </row>
    <row r="11" spans="1:12">
      <c r="A11" s="27">
        <v>8</v>
      </c>
      <c r="B11" s="4" t="s">
        <v>16</v>
      </c>
      <c r="C11" s="4" t="s">
        <v>36</v>
      </c>
      <c r="D11" s="7" t="s">
        <v>27</v>
      </c>
      <c r="E11" s="4" t="s">
        <v>26</v>
      </c>
      <c r="F11" s="4" t="s">
        <v>17</v>
      </c>
      <c r="G11" s="4">
        <v>3</v>
      </c>
      <c r="H11" s="6">
        <f>VLOOKUP(E11,'[1]DHP INTERNATIONAL'!$C$5:$D$92,2,FALSE)</f>
        <v>63.5</v>
      </c>
      <c r="I11" s="6">
        <f t="shared" si="0"/>
        <v>6</v>
      </c>
      <c r="J11" s="6">
        <f t="shared" si="1"/>
        <v>30</v>
      </c>
      <c r="K11" s="6">
        <v>25</v>
      </c>
      <c r="L11" s="28">
        <f t="shared" si="2"/>
        <v>251.5</v>
      </c>
    </row>
    <row r="12" spans="1:12">
      <c r="A12" s="27">
        <v>9</v>
      </c>
      <c r="B12" s="4" t="s">
        <v>10</v>
      </c>
      <c r="C12" s="4" t="s">
        <v>33</v>
      </c>
      <c r="D12" s="7" t="s">
        <v>27</v>
      </c>
      <c r="E12" s="4" t="s">
        <v>25</v>
      </c>
      <c r="F12" s="4" t="s">
        <v>11</v>
      </c>
      <c r="G12" s="4">
        <v>5</v>
      </c>
      <c r="H12" s="6">
        <f>VLOOKUP(E12,'[1]DHP INTERNATIONAL'!$C$5:$D$92,2,FALSE)</f>
        <v>57</v>
      </c>
      <c r="I12" s="6">
        <f t="shared" si="0"/>
        <v>10</v>
      </c>
      <c r="J12" s="6">
        <f t="shared" si="1"/>
        <v>50</v>
      </c>
      <c r="K12" s="6">
        <v>25</v>
      </c>
      <c r="L12" s="28">
        <f t="shared" si="2"/>
        <v>370</v>
      </c>
    </row>
    <row r="13" spans="1:12">
      <c r="A13" s="27">
        <v>10</v>
      </c>
      <c r="B13" s="4" t="s">
        <v>18</v>
      </c>
      <c r="C13" s="4" t="s">
        <v>37</v>
      </c>
      <c r="D13" s="7" t="s">
        <v>27</v>
      </c>
      <c r="E13" s="4" t="s">
        <v>25</v>
      </c>
      <c r="F13" s="4" t="s">
        <v>19</v>
      </c>
      <c r="G13" s="4">
        <v>4</v>
      </c>
      <c r="H13" s="6">
        <f>VLOOKUP(E13,'[1]DHP INTERNATIONAL'!$C$5:$D$92,2,FALSE)</f>
        <v>57</v>
      </c>
      <c r="I13" s="6">
        <f t="shared" si="0"/>
        <v>8</v>
      </c>
      <c r="J13" s="6">
        <f t="shared" si="1"/>
        <v>40</v>
      </c>
      <c r="K13" s="6">
        <v>25</v>
      </c>
      <c r="L13" s="28">
        <f t="shared" si="2"/>
        <v>301</v>
      </c>
    </row>
    <row r="14" spans="1:12">
      <c r="A14" s="27">
        <v>11</v>
      </c>
      <c r="B14" s="4" t="s">
        <v>1</v>
      </c>
      <c r="C14" s="4" t="s">
        <v>28</v>
      </c>
      <c r="D14" s="7" t="s">
        <v>27</v>
      </c>
      <c r="E14" s="7" t="s">
        <v>51</v>
      </c>
      <c r="F14" s="4" t="s">
        <v>2</v>
      </c>
      <c r="G14" s="4">
        <v>3</v>
      </c>
      <c r="H14" s="6">
        <f>VLOOKUP(E14,'[1]DHP INTERNATIONAL'!$C$5:$D$92,2,FALSE)</f>
        <v>57</v>
      </c>
      <c r="I14" s="6">
        <f t="shared" si="0"/>
        <v>6</v>
      </c>
      <c r="J14" s="6">
        <f t="shared" si="1"/>
        <v>30</v>
      </c>
      <c r="K14" s="6">
        <v>25</v>
      </c>
      <c r="L14" s="28">
        <f t="shared" si="2"/>
        <v>232</v>
      </c>
    </row>
    <row r="15" spans="1:12" s="3" customFormat="1" ht="15.75" thickBot="1">
      <c r="A15" s="29" t="s">
        <v>52</v>
      </c>
      <c r="B15" s="30"/>
      <c r="C15" s="30"/>
      <c r="D15" s="30"/>
      <c r="E15" s="30"/>
      <c r="F15" s="30"/>
      <c r="G15" s="30"/>
      <c r="H15" s="31"/>
      <c r="I15" s="31"/>
      <c r="J15" s="31"/>
      <c r="K15" s="32"/>
      <c r="L15" s="33">
        <f>ROUND(SUM(L4:L14),0)</f>
        <v>4384</v>
      </c>
    </row>
    <row r="16" spans="1:12" s="3" customFormat="1" ht="30" customHeight="1">
      <c r="A16" s="16" t="s">
        <v>55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  <c r="L16" s="17"/>
    </row>
    <row r="17" spans="1:12" s="3" customFormat="1" ht="30" customHeight="1" thickBot="1">
      <c r="A17" s="9" t="s">
        <v>21</v>
      </c>
      <c r="B17" s="9"/>
      <c r="C17" s="9"/>
      <c r="D17" s="9"/>
      <c r="E17" s="9"/>
      <c r="F17" s="9"/>
      <c r="G17" s="14"/>
      <c r="H17" s="10"/>
      <c r="I17" s="10"/>
      <c r="J17" s="10"/>
      <c r="K17" s="10"/>
      <c r="L17" s="10"/>
    </row>
    <row r="18" spans="1:12" ht="15.75" thickBot="1">
      <c r="G18" s="15">
        <f>SUM(G4:G14)</f>
        <v>57</v>
      </c>
    </row>
  </sheetData>
  <sortState xmlns:xlrd2="http://schemas.microsoft.com/office/spreadsheetml/2017/richdata2" ref="B4:L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">
    <cfRule type="duplicateValues" dxfId="3" priority="2"/>
    <cfRule type="duplicateValues" dxfId="2" priority="3"/>
  </conditionalFormatting>
  <conditionalFormatting sqref="C3:C1048576">
    <cfRule type="duplicateValues" dxfId="1" priority="1"/>
    <cfRule type="duplicateValues" dxfId="0" priority="4"/>
  </conditionalFormatting>
  <pageMargins left="0.33" right="0.21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2024-09-16T06:36:43Z</cp:lastPrinted>
  <dcterms:created xsi:type="dcterms:W3CDTF">2024-09-10T06:56:31Z</dcterms:created>
  <dcterms:modified xsi:type="dcterms:W3CDTF">2024-09-16T06:37:17Z</dcterms:modified>
</cp:coreProperties>
</file>