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Invoice!$A$4:$M$64</definedName>
    <definedName name="_xlnm._FilterDatabase" localSheetId="2" hidden="1">Sheet2!$A$1:$L$117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62" i="1" l="1"/>
  <c r="G62" i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J5" i="1"/>
  <c r="I5" i="1"/>
  <c r="L5" i="1" l="1"/>
  <c r="L61" i="1" s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<sst xmlns="http://schemas.openxmlformats.org/spreadsheetml/2006/main" count="965" uniqueCount="537">
  <si>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</si>
  <si>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</si>
  <si>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</si>
  <si>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</si>
  <si>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</si>
  <si>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</si>
  <si>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</si>
  <si>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</si>
  <si>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</si>
  <si>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</si>
  <si>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</si>
  <si>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</si>
  <si>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</si>
  <si>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</si>
  <si>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</si>
  <si>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</si>
  <si>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</si>
  <si>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</si>
  <si>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</si>
  <si>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</si>
  <si>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</si>
  <si>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</si>
  <si>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</si>
  <si>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</si>
  <si>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</si>
  <si>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</si>
  <si>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</si>
  <si>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</si>
  <si>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</si>
  <si>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</si>
  <si>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</si>
  <si>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</si>
  <si>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</si>
  <si>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</si>
  <si>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</si>
  <si>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</si>
  <si>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</si>
  <si>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</si>
  <si>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</si>
  <si>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</si>
  <si>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</si>
  <si>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</si>
  <si>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</si>
  <si>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</si>
  <si>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</si>
  <si>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</si>
  <si>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</si>
  <si>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</si>
  <si>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</si>
  <si>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</si>
  <si>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</si>
  <si>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</si>
  <si>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</si>
  <si>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</si>
  <si>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</si>
  <si>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</si>
  <si>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</si>
  <si>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</si>
  <si>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</si>
  <si>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</si>
  <si>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</si>
  <si>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</si>
  <si>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</si>
  <si>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</si>
  <si>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</si>
  <si>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</si>
  <si>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</si>
  <si>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</si>
  <si>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</si>
  <si>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</si>
  <si>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</si>
  <si>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</si>
  <si>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</si>
  <si>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</si>
  <si>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</si>
  <si>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</si>
  <si>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</si>
  <si>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</si>
  <si>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</si>
  <si>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</si>
  <si>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</si>
  <si>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</si>
  <si>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</si>
  <si>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</si>
  <si>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</si>
  <si>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</si>
  <si>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</si>
  <si>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</si>
  <si>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</si>
  <si>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</si>
  <si>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</si>
  <si>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</si>
  <si>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</si>
  <si>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</si>
  <si>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</si>
  <si>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</si>
  <si>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</si>
  <si>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</si>
  <si>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</si>
  <si>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</si>
  <si>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</si>
  <si>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</si>
  <si>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</si>
  <si>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</si>
  <si>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</si>
  <si>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</si>
  <si>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</si>
  <si>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</si>
  <si>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</si>
  <si>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</si>
  <si>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</si>
  <si>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</si>
  <si>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</si>
  <si>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</si>
  <si>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</si>
  <si>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</si>
  <si>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</si>
  <si>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</si>
  <si>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</si>
  <si>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</si>
  <si>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</si>
  <si>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</si>
  <si>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</si>
  <si>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</si>
  <si>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</si>
  <si>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</si>
  <si>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</si>
  <si>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</si>
  <si>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</si>
  <si>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</si>
  <si>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</si>
  <si>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</si>
  <si>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</si>
  <si>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</si>
  <si>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</si>
  <si>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</si>
  <si>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</si>
  <si>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</si>
  <si>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</si>
  <si>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</si>
  <si>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</si>
  <si>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</si>
  <si>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</si>
  <si>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</si>
  <si>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</si>
  <si>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</si>
  <si>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</si>
  <si>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</si>
  <si>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</si>
  <si>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</si>
  <si>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</si>
  <si>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</si>
  <si>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</si>
  <si>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</si>
  <si>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</si>
  <si>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</si>
  <si>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</si>
  <si>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</si>
  <si>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</si>
  <si>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</si>
  <si>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</si>
  <si>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</si>
  <si>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</si>
  <si>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</si>
  <si>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</si>
  <si>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</si>
  <si>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</si>
  <si>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</si>
  <si>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</si>
  <si>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</si>
  <si>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</si>
  <si>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</si>
  <si>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</si>
  <si>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</si>
  <si>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</si>
  <si>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</si>
  <si>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</si>
  <si>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</si>
  <si>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</si>
  <si>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</si>
  <si>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</si>
  <si>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</si>
  <si>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</si>
  <si>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</si>
  <si>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</si>
  <si>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</si>
  <si>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</si>
  <si>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</si>
  <si>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</si>
  <si>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</si>
  <si>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</si>
  <si>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</si>
  <si>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</si>
  <si>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</si>
  <si>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</si>
  <si>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</si>
  <si>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</si>
  <si>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</si>
  <si>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</si>
  <si>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</si>
  <si>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</si>
  <si>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</si>
  <si>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</si>
  <si>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</si>
  <si>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</si>
  <si>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</si>
  <si>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</si>
  <si>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</si>
  <si>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</si>
  <si>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</si>
  <si>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</si>
  <si>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</si>
  <si>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</si>
  <si>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</si>
  <si>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</si>
  <si>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</si>
  <si>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</si>
  <si>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</si>
  <si>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</si>
  <si>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</si>
  <si>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</si>
  <si>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</si>
  <si>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</si>
  <si>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</si>
  <si>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</si>
  <si>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</si>
  <si>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</si>
  <si>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</si>
  <si>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</si>
  <si>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</si>
  <si>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</si>
  <si>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</si>
  <si>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</si>
  <si>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</si>
  <si>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</si>
  <si>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</si>
  <si>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</si>
  <si>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</si>
  <si>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</si>
  <si>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</si>
  <si>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</si>
  <si>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</si>
  <si>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</si>
  <si>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</si>
  <si>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</si>
  <si>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</si>
  <si>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</si>
  <si>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</si>
  <si>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</si>
  <si>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</si>
  <si>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</si>
  <si>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</si>
  <si>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</si>
  <si>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</si>
  <si>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</si>
  <si>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</si>
  <si>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</si>
  <si>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</si>
  <si>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</si>
  <si>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</si>
  <si>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</si>
  <si>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</si>
  <si>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</si>
  <si>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</si>
  <si>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</si>
  <si>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</si>
  <si>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</si>
  <si>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</si>
  <si>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</si>
  <si>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</si>
  <si>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</si>
  <si>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</si>
  <si>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</si>
  <si>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</si>
  <si>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</si>
  <si>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</si>
  <si>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</si>
  <si>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</si>
  <si>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</si>
  <si>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</si>
  <si>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</si>
  <si>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</si>
  <si>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</si>
  <si>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</si>
  <si>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</si>
  <si>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</si>
  <si>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</si>
  <si>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</si>
  <si>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</si>
  <si>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</si>
  <si>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</si>
  <si>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</si>
  <si>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</si>
  <si>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</si>
  <si>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</si>
  <si>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</si>
  <si>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</si>
  <si>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</si>
  <si>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</si>
  <si>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</si>
  <si>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</si>
  <si>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</si>
  <si>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</si>
  <si>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</si>
  <si>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</si>
  <si>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</si>
  <si>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</si>
  <si>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</si>
  <si>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</si>
  <si>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</si>
  <si>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</si>
  <si>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</si>
  <si>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</si>
  <si>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</si>
  <si>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</si>
  <si>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</si>
  <si>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</si>
  <si>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</si>
  <si>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</si>
  <si>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</si>
  <si>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</si>
  <si>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</si>
  <si>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</si>
  <si>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</si>
  <si>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</si>
  <si>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</si>
  <si>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</si>
  <si>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</si>
  <si>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</si>
  <si>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</si>
  <si>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</si>
  <si>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</si>
  <si>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</si>
  <si>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</si>
  <si>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</si>
  <si>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</si>
  <si>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</si>
  <si>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</si>
  <si>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</si>
  <si>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</si>
  <si>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</si>
  <si>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</si>
  <si>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</si>
  <si>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</si>
  <si>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</si>
  <si>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</si>
  <si>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</si>
  <si>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</si>
  <si>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</si>
  <si>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KALIABALI</t>
  </si>
  <si>
    <t>ADAVA</t>
  </si>
  <si>
    <t>JARKA</t>
  </si>
  <si>
    <t>TARINI TRADERS</t>
  </si>
  <si>
    <t>JAGANNATH TRADERS</t>
  </si>
  <si>
    <t>SIDDHI BINAYAK</t>
  </si>
  <si>
    <t>MAMATA SUPPLY AGENCY</t>
  </si>
  <si>
    <t>ASHOK STORE</t>
  </si>
  <si>
    <t>SHIVA BAJARANGI HW AND TOOL HOUSE</t>
  </si>
  <si>
    <t>SRI RAM PAINTS</t>
  </si>
  <si>
    <t>KENDRAPARA</t>
  </si>
  <si>
    <t>LAXMI NARAYAN TIMBER DEPOL</t>
  </si>
  <si>
    <t>BISWAKARMA PLY HOUSE</t>
  </si>
  <si>
    <t>TRIMULA ENTERPRISES</t>
  </si>
  <si>
    <t>BINKA</t>
  </si>
  <si>
    <t>BALAJI IRON STORE</t>
  </si>
  <si>
    <t>SAHOO PAINTS HOUSE</t>
  </si>
  <si>
    <t>JAGANNATHA TRADERS</t>
  </si>
  <si>
    <t>PRATHI RAMA RAO AND SONS</t>
  </si>
  <si>
    <t>GANGAPUR</t>
  </si>
  <si>
    <t>SIDHESWARI TRADERS</t>
  </si>
  <si>
    <t>MAA TARA TARINI AGENCY</t>
  </si>
  <si>
    <t>G AND S ASSOCIATES</t>
  </si>
  <si>
    <t>01/8/2025</t>
  </si>
  <si>
    <t>PL/JA/08187</t>
  </si>
  <si>
    <t>461</t>
  </si>
  <si>
    <t xml:space="preserve">BEHERA HARDWARE </t>
  </si>
  <si>
    <t>PL/JA/08188</t>
  </si>
  <si>
    <t>460</t>
  </si>
  <si>
    <t>PL/JA/08189</t>
  </si>
  <si>
    <t>463</t>
  </si>
  <si>
    <t>KRISHNA HARDWARE AND SANITARY</t>
  </si>
  <si>
    <t>PL/JA/08199</t>
  </si>
  <si>
    <t>457</t>
  </si>
  <si>
    <t>PRITIPUR</t>
  </si>
  <si>
    <t>PATRA SANITARY AND HARDWARE</t>
  </si>
  <si>
    <t>PL/JA/08369</t>
  </si>
  <si>
    <t>456</t>
  </si>
  <si>
    <t>JAY SHREERAM TRADERS</t>
  </si>
  <si>
    <t>PL/JA/08627</t>
  </si>
  <si>
    <t>459</t>
  </si>
  <si>
    <t>ALAPUR</t>
  </si>
  <si>
    <t>NIGAM TRADERS</t>
  </si>
  <si>
    <t>02/8/2025</t>
  </si>
  <si>
    <t>PL/JA/08322</t>
  </si>
  <si>
    <t>471</t>
  </si>
  <si>
    <t>PL/JA/08325</t>
  </si>
  <si>
    <t>466</t>
  </si>
  <si>
    <t>PL/JA/08346</t>
  </si>
  <si>
    <t>468</t>
  </si>
  <si>
    <t>PANDA ENTERPRISERSES</t>
  </si>
  <si>
    <t>PL/JA/08347</t>
  </si>
  <si>
    <t>464</t>
  </si>
  <si>
    <t>PL/JA/08405</t>
  </si>
  <si>
    <t>465</t>
  </si>
  <si>
    <t>04/8/2025</t>
  </si>
  <si>
    <t>PL/JA/08367</t>
  </si>
  <si>
    <t>475</t>
  </si>
  <si>
    <t>PL/JA/08382</t>
  </si>
  <si>
    <t>472</t>
  </si>
  <si>
    <t>S S ENTERPRISES</t>
  </si>
  <si>
    <t>PL/JA/08383</t>
  </si>
  <si>
    <t>473</t>
  </si>
  <si>
    <t>08/8/2025</t>
  </si>
  <si>
    <t>PL/JA/08729</t>
  </si>
  <si>
    <t>477</t>
  </si>
  <si>
    <t>PODAASITA</t>
  </si>
  <si>
    <t>RANJAN KUMAR GIRI</t>
  </si>
  <si>
    <t>PL/JA/08738</t>
  </si>
  <si>
    <t>481</t>
  </si>
  <si>
    <t>PL/JA/08750</t>
  </si>
  <si>
    <t>479</t>
  </si>
  <si>
    <t>PL/JA/08752</t>
  </si>
  <si>
    <t>478</t>
  </si>
  <si>
    <t>KARANJIA</t>
  </si>
  <si>
    <t>KALPANA CYCLE STORE AND COLORS AND HARDWARE</t>
  </si>
  <si>
    <t>11/8/2025</t>
  </si>
  <si>
    <t>PL/JA/08836</t>
  </si>
  <si>
    <t>482</t>
  </si>
  <si>
    <t>PL/JA/08838</t>
  </si>
  <si>
    <t>484</t>
  </si>
  <si>
    <t>ODISHA HARDWARE STORE</t>
  </si>
  <si>
    <t>PL/JA/08995</t>
  </si>
  <si>
    <t>486</t>
  </si>
  <si>
    <t>12/8/2025</t>
  </si>
  <si>
    <t>PL/JA/08876</t>
  </si>
  <si>
    <t>491</t>
  </si>
  <si>
    <t>NAGESWAR HARDWARE STORE</t>
  </si>
  <si>
    <t>PL/JA/08890</t>
  </si>
  <si>
    <t>489</t>
  </si>
  <si>
    <t>PL/JA/08903</t>
  </si>
  <si>
    <t>487</t>
  </si>
  <si>
    <t>PL/JA/08979</t>
  </si>
  <si>
    <t>490</t>
  </si>
  <si>
    <t>13/8/2025</t>
  </si>
  <si>
    <t>PL/JA/08946</t>
  </si>
  <si>
    <t>493</t>
  </si>
  <si>
    <t>PL/JA/09000</t>
  </si>
  <si>
    <t>492</t>
  </si>
  <si>
    <t>KANTAPADA</t>
  </si>
  <si>
    <t>MAA ENTERPRISES</t>
  </si>
  <si>
    <t>18/8/2025</t>
  </si>
  <si>
    <t>PL/JA/09188</t>
  </si>
  <si>
    <t>499</t>
  </si>
  <si>
    <t>LAXMI HARDWARE STORE NTPC</t>
  </si>
  <si>
    <t>PL/JA/09221</t>
  </si>
  <si>
    <t>PL/JA/09223</t>
  </si>
  <si>
    <t>500</t>
  </si>
  <si>
    <t>GADAMA</t>
  </si>
  <si>
    <t>SWASTI SATHI ENTERPRISES</t>
  </si>
  <si>
    <t>19/8/2025</t>
  </si>
  <si>
    <t>PL/DO/07581</t>
  </si>
  <si>
    <t>498</t>
  </si>
  <si>
    <t>20/8/2025</t>
  </si>
  <si>
    <t>PL/JA/09303</t>
  </si>
  <si>
    <t>505</t>
  </si>
  <si>
    <t>PL/JA/09341</t>
  </si>
  <si>
    <t>506</t>
  </si>
  <si>
    <t>BELAGUNTHA</t>
  </si>
  <si>
    <t>PARBATI AGENCY</t>
  </si>
  <si>
    <t>PL/JA/09363</t>
  </si>
  <si>
    <t>504</t>
  </si>
  <si>
    <t>CHITRADA</t>
  </si>
  <si>
    <t>JAY MAA DURGA ENTERPRISES</t>
  </si>
  <si>
    <t>PL/JA/09364</t>
  </si>
  <si>
    <t>502</t>
  </si>
  <si>
    <t>MANIJANGA</t>
  </si>
  <si>
    <t xml:space="preserve">SUDARSAN ENTERPRISES </t>
  </si>
  <si>
    <t>PL/JA/09492</t>
  </si>
  <si>
    <t>503</t>
  </si>
  <si>
    <t>CHAMPAHAT (JSP)</t>
  </si>
  <si>
    <t>SHIVAM TRADERS</t>
  </si>
  <si>
    <t>21/8/2025</t>
  </si>
  <si>
    <t>PL/JA/09422</t>
  </si>
  <si>
    <t>508</t>
  </si>
  <si>
    <t>CHANDAN ELECTRICAL AND PAINTS</t>
  </si>
  <si>
    <t>PL/JA/09426</t>
  </si>
  <si>
    <t>507</t>
  </si>
  <si>
    <t>CHANDPUR</t>
  </si>
  <si>
    <t>NAYAK HARDWARE STORE</t>
  </si>
  <si>
    <t>PL/JA/09578</t>
  </si>
  <si>
    <t>509</t>
  </si>
  <si>
    <t>SHANTILATA TRADERS</t>
  </si>
  <si>
    <t>22/8/2025</t>
  </si>
  <si>
    <t>PL/JA/09530</t>
  </si>
  <si>
    <t>510</t>
  </si>
  <si>
    <t>HIND HARDWARE</t>
  </si>
  <si>
    <t>23/8/2025</t>
  </si>
  <si>
    <t>PL/JA/09600</t>
  </si>
  <si>
    <t>514</t>
  </si>
  <si>
    <t>PL/JA/09636</t>
  </si>
  <si>
    <t>512</t>
  </si>
  <si>
    <t>PL/JA/09658</t>
  </si>
  <si>
    <t>511</t>
  </si>
  <si>
    <t>PL/JA/09659</t>
  </si>
  <si>
    <t>513</t>
  </si>
  <si>
    <t>28/8/2025</t>
  </si>
  <si>
    <t>PL/JA/10054</t>
  </si>
  <si>
    <t>520</t>
  </si>
  <si>
    <t>29/8/2025</t>
  </si>
  <si>
    <t>PL/JA/09888</t>
  </si>
  <si>
    <t>516</t>
  </si>
  <si>
    <t>PL/JA/09936</t>
  </si>
  <si>
    <t>517</t>
  </si>
  <si>
    <t>PL/JA/10013</t>
  </si>
  <si>
    <t>521</t>
  </si>
  <si>
    <t>PL/JA/10014</t>
  </si>
  <si>
    <t>522</t>
  </si>
  <si>
    <t>30/8/2025</t>
  </si>
  <si>
    <t>PL/JA/10009</t>
  </si>
  <si>
    <t>531</t>
  </si>
  <si>
    <t>NEW BALAJI ENTERPRISE</t>
  </si>
  <si>
    <t>PL/JA/10073</t>
  </si>
  <si>
    <t>533</t>
  </si>
  <si>
    <t>PL/JA/10079</t>
  </si>
  <si>
    <t>532</t>
  </si>
  <si>
    <t>PL/JA/10131</t>
  </si>
  <si>
    <t>527</t>
  </si>
  <si>
    <t>PL/JA/10149</t>
  </si>
  <si>
    <t>525</t>
  </si>
  <si>
    <t>PL/JA/10313</t>
  </si>
  <si>
    <t>530</t>
  </si>
  <si>
    <t>BRAHMAGIRI</t>
  </si>
  <si>
    <t xml:space="preserve">MAA KALI HARDWARE STORE </t>
  </si>
  <si>
    <t>PL/JA/10411</t>
  </si>
  <si>
    <t>534</t>
  </si>
  <si>
    <t>(RUPEES FIFTY ONE THOUSAND THREE HUNDRED THIRTY FOUR ONLY)</t>
  </si>
  <si>
    <t>Month : AUGUST, 2025
Bill Date: 12/09/2025
Bill NO : 15756
Total Amount: 51334.00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</si>
</sst>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3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0" borderId="14" xfId="0" applyNumberFormat="1" applyFont="1" applyBorder="1" applyAlignment="1">
      <alignment horizontal="center"/>
    </xf>
    <xf numFmtId="2" fontId="0" fillId="0" borderId="15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3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1" fillId="0" borderId="8" xfId="0" applyNumberFormat="1" applyFont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1076325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3781427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2</v>
          </cell>
        </row>
        <row r="295">
          <cell r="C295" t="str">
            <v>KANTAPADA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1.8</v>
          </cell>
        </row>
        <row r="296">
          <cell r="C296" t="str">
            <v>CHAMPAHAT (JSP)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A46" workbookViewId="0">
      <selection activeCell="N72" sqref="N72"/>
    </sheetView>
  </sheetViews>
  <sheetFormatPr defaultRowHeight="15"/>
  <cols>
    <col min="1" max="1" width="4.140625" style="8" customWidth="1"/>
    <col min="2" max="2" width="9.7109375" style="8" bestFit="1" customWidth="1"/>
    <col min="3" max="3" width="12.7109375" style="8" bestFit="1" customWidth="1"/>
    <col min="4" max="4" width="8.7109375" style="11" bestFit="1" customWidth="1"/>
    <col min="5" max="5" width="6.42578125" style="8" bestFit="1" customWidth="1"/>
    <col min="6" max="6" width="18.85546875" style="8" bestFit="1" customWidth="1"/>
    <col min="7" max="7" width="5.42578125" style="8" bestFit="1" customWidth="1"/>
    <col min="8" max="8" width="9.5703125" style="8" bestFit="1" customWidth="1"/>
    <col min="9" max="9" width="5.42578125" style="12" bestFit="1" customWidth="1"/>
    <col min="10" max="10" width="7.140625" style="12" bestFit="1" customWidth="1"/>
    <col min="11" max="11" width="6.42578125" style="8" bestFit="1" customWidth="1"/>
    <col min="12" max="12" width="9.5703125" style="8" bestFit="1" customWidth="1"/>
    <col min="13" max="13" width="49.28515625" style="8" bestFit="1" customWidth="1"/>
    <col min="14" max="16384" width="9.140625" style="8"/>
  </cols>
  <sheetData>
    <row r="1" spans="1:13" ht="5.25" customHeight="1" thickBot="1"/>
    <row r="2" spans="1:13" ht="80.25" customHeight="1" thickBot="1">
      <c r="A2" s="59"/>
      <c r="B2" s="60"/>
      <c r="C2" s="60"/>
      <c r="D2" s="60"/>
      <c r="E2" s="60"/>
      <c r="F2" s="61"/>
      <c r="G2" s="62" t="s">
        <v>21</v>
      </c>
      <c r="H2" s="62"/>
      <c r="I2" s="62"/>
      <c r="J2" s="62"/>
      <c r="K2" s="62"/>
      <c r="L2" s="63"/>
    </row>
    <row r="3" spans="1:13" ht="84.75" customHeight="1" thickBot="1">
      <c r="A3" s="56" t="s">
        <v>348</v>
      </c>
      <c r="B3" s="57"/>
      <c r="C3" s="57"/>
      <c r="D3" s="57"/>
      <c r="E3" s="57"/>
      <c r="F3" s="57"/>
      <c r="G3" s="64" t="s">
        <v>536</v>
      </c>
      <c r="H3" s="62"/>
      <c r="I3" s="62"/>
      <c r="J3" s="62"/>
      <c r="K3" s="62"/>
      <c r="L3" s="63"/>
      <c r="M3" s="12"/>
    </row>
    <row r="4" spans="1:13" s="7" customFormat="1" ht="14.45" customHeight="1" thickBot="1">
      <c r="A4" s="34" t="s">
        <v>6</v>
      </c>
      <c r="B4" s="35" t="s">
        <v>7</v>
      </c>
      <c r="C4" s="35" t="s">
        <v>8</v>
      </c>
      <c r="D4" s="35" t="s">
        <v>44</v>
      </c>
      <c r="E4" s="35" t="s">
        <v>1</v>
      </c>
      <c r="F4" s="35" t="s">
        <v>5</v>
      </c>
      <c r="G4" s="35" t="s">
        <v>3</v>
      </c>
      <c r="H4" s="35" t="s">
        <v>2</v>
      </c>
      <c r="I4" s="36" t="s">
        <v>4</v>
      </c>
      <c r="J4" s="36" t="s">
        <v>338</v>
      </c>
      <c r="K4" s="36" t="s">
        <v>339</v>
      </c>
      <c r="L4" s="37" t="s">
        <v>9</v>
      </c>
      <c r="M4" s="16" t="s">
        <v>11</v>
      </c>
    </row>
    <row r="5" spans="1:13" s="7" customFormat="1" ht="14.45" customHeight="1">
      <c r="A5" s="43">
        <v>1</v>
      </c>
      <c r="B5" s="44" t="s">
        <v>372</v>
      </c>
      <c r="C5" s="44" t="s">
        <v>373</v>
      </c>
      <c r="D5" s="44" t="s">
        <v>374</v>
      </c>
      <c r="E5" s="45" t="s">
        <v>22</v>
      </c>
      <c r="F5" s="44" t="s">
        <v>46</v>
      </c>
      <c r="G5" s="44">
        <v>10</v>
      </c>
      <c r="H5" s="44">
        <v>80</v>
      </c>
      <c r="I5" s="46">
        <f>VLOOKUP(F5,'[1]CREATIVE PAINTS'!$C$6:$I$307,7,FALSE)</f>
        <v>3.66</v>
      </c>
      <c r="J5" s="46">
        <f t="shared" ref="J5:J60" si="0">G5*8</f>
        <v>80</v>
      </c>
      <c r="K5" s="46">
        <v>25</v>
      </c>
      <c r="L5" s="47">
        <f t="shared" ref="L5:L44" si="1">H5*I5+J5+K5</f>
        <v>397.8</v>
      </c>
      <c r="M5" s="42" t="s">
        <v>375</v>
      </c>
    </row>
    <row r="6" spans="1:13" s="7" customFormat="1" ht="14.45" customHeight="1">
      <c r="A6" s="48">
        <f>A5+1</f>
        <v>2</v>
      </c>
      <c r="B6" s="24" t="s">
        <v>372</v>
      </c>
      <c r="C6" s="24" t="s">
        <v>376</v>
      </c>
      <c r="D6" s="24" t="s">
        <v>377</v>
      </c>
      <c r="E6" s="27" t="s">
        <v>22</v>
      </c>
      <c r="F6" s="24" t="s">
        <v>46</v>
      </c>
      <c r="G6" s="24">
        <v>19</v>
      </c>
      <c r="H6" s="24">
        <v>170</v>
      </c>
      <c r="I6" s="26">
        <f>VLOOKUP(F6,'[1]CREATIVE PAINTS'!$C$6:$I$307,7,FALSE)</f>
        <v>3.66</v>
      </c>
      <c r="J6" s="26">
        <f t="shared" si="0"/>
        <v>152</v>
      </c>
      <c r="K6" s="26">
        <v>25</v>
      </c>
      <c r="L6" s="49">
        <f t="shared" si="1"/>
        <v>799.2</v>
      </c>
      <c r="M6" s="42" t="s">
        <v>375</v>
      </c>
    </row>
    <row r="7" spans="1:13" s="7" customFormat="1" ht="14.45" customHeight="1">
      <c r="A7" s="48">
        <f t="shared" ref="A7:A60" si="2">A6+1</f>
        <v>3</v>
      </c>
      <c r="B7" s="24" t="s">
        <v>372</v>
      </c>
      <c r="C7" s="24" t="s">
        <v>378</v>
      </c>
      <c r="D7" s="24" t="s">
        <v>379</v>
      </c>
      <c r="E7" s="27" t="s">
        <v>22</v>
      </c>
      <c r="F7" s="24" t="s">
        <v>27</v>
      </c>
      <c r="G7" s="24">
        <v>22</v>
      </c>
      <c r="H7" s="24">
        <v>300</v>
      </c>
      <c r="I7" s="26">
        <f>VLOOKUP(F7,'[1]CREATIVE PAINTS'!$C$6:$I$307,7,FALSE)</f>
        <v>3.3</v>
      </c>
      <c r="J7" s="26">
        <f t="shared" si="0"/>
        <v>176</v>
      </c>
      <c r="K7" s="26">
        <v>25</v>
      </c>
      <c r="L7" s="49">
        <f t="shared" si="1"/>
        <v>1191</v>
      </c>
      <c r="M7" s="42" t="s">
        <v>380</v>
      </c>
    </row>
    <row r="8" spans="1:13" s="7" customFormat="1" ht="14.45" customHeight="1">
      <c r="A8" s="48">
        <f t="shared" si="2"/>
        <v>4</v>
      </c>
      <c r="B8" s="24" t="s">
        <v>372</v>
      </c>
      <c r="C8" s="24" t="s">
        <v>381</v>
      </c>
      <c r="D8" s="24" t="s">
        <v>382</v>
      </c>
      <c r="E8" s="27" t="s">
        <v>22</v>
      </c>
      <c r="F8" s="24" t="s">
        <v>383</v>
      </c>
      <c r="G8" s="24">
        <v>24</v>
      </c>
      <c r="H8" s="24">
        <v>250</v>
      </c>
      <c r="I8" s="26">
        <f>VLOOKUP(F8,'[1]CREATIVE PAINTS'!$C$6:$I$307,7,FALSE)</f>
        <v>2.64</v>
      </c>
      <c r="J8" s="26">
        <f t="shared" si="0"/>
        <v>192</v>
      </c>
      <c r="K8" s="26">
        <v>25</v>
      </c>
      <c r="L8" s="49">
        <f t="shared" si="1"/>
        <v>877</v>
      </c>
      <c r="M8" s="42" t="s">
        <v>384</v>
      </c>
    </row>
    <row r="9" spans="1:13" s="7" customFormat="1" ht="14.45" customHeight="1">
      <c r="A9" s="48">
        <f t="shared" si="2"/>
        <v>5</v>
      </c>
      <c r="B9" s="24" t="s">
        <v>372</v>
      </c>
      <c r="C9" s="24" t="s">
        <v>385</v>
      </c>
      <c r="D9" s="24" t="s">
        <v>386</v>
      </c>
      <c r="E9" s="27" t="s">
        <v>22</v>
      </c>
      <c r="F9" s="24" t="s">
        <v>157</v>
      </c>
      <c r="G9" s="24">
        <v>17</v>
      </c>
      <c r="H9" s="24">
        <v>150</v>
      </c>
      <c r="I9" s="26">
        <f>VLOOKUP(F9,'[1]CREATIVE PAINTS'!$C$6:$I$307,7,FALSE)</f>
        <v>2.75</v>
      </c>
      <c r="J9" s="26">
        <f t="shared" si="0"/>
        <v>136</v>
      </c>
      <c r="K9" s="26">
        <v>25</v>
      </c>
      <c r="L9" s="49">
        <f t="shared" si="1"/>
        <v>573.5</v>
      </c>
      <c r="M9" s="42" t="s">
        <v>387</v>
      </c>
    </row>
    <row r="10" spans="1:13" s="7" customFormat="1" ht="14.45" customHeight="1">
      <c r="A10" s="48">
        <f t="shared" si="2"/>
        <v>6</v>
      </c>
      <c r="B10" s="24" t="s">
        <v>372</v>
      </c>
      <c r="C10" s="30" t="s">
        <v>388</v>
      </c>
      <c r="D10" s="30" t="s">
        <v>389</v>
      </c>
      <c r="E10" s="31" t="s">
        <v>22</v>
      </c>
      <c r="F10" s="30" t="s">
        <v>390</v>
      </c>
      <c r="G10" s="30">
        <v>22</v>
      </c>
      <c r="H10" s="30">
        <v>230</v>
      </c>
      <c r="I10" s="32">
        <f>VLOOKUP(F10,'[1]CREATIVE PAINTS'!$C$6:$I$307,7,FALSE)</f>
        <v>2.64</v>
      </c>
      <c r="J10" s="32">
        <f t="shared" si="0"/>
        <v>176</v>
      </c>
      <c r="K10" s="26">
        <v>25</v>
      </c>
      <c r="L10" s="49">
        <f t="shared" si="1"/>
        <v>808.2</v>
      </c>
      <c r="M10" s="42" t="s">
        <v>391</v>
      </c>
    </row>
    <row r="11" spans="1:13" s="7" customFormat="1" ht="14.45" customHeight="1">
      <c r="A11" s="48">
        <f t="shared" si="2"/>
        <v>7</v>
      </c>
      <c r="B11" s="24" t="s">
        <v>392</v>
      </c>
      <c r="C11" s="30" t="s">
        <v>393</v>
      </c>
      <c r="D11" s="30" t="s">
        <v>394</v>
      </c>
      <c r="E11" s="31" t="s">
        <v>22</v>
      </c>
      <c r="F11" s="30" t="s">
        <v>45</v>
      </c>
      <c r="G11" s="30">
        <v>35</v>
      </c>
      <c r="H11" s="30">
        <v>450</v>
      </c>
      <c r="I11" s="32">
        <f>VLOOKUP(F11,'[1]CREATIVE PAINTS'!$C$6:$I$307,7,FALSE)</f>
        <v>4.24</v>
      </c>
      <c r="J11" s="32">
        <f t="shared" si="0"/>
        <v>280</v>
      </c>
      <c r="K11" s="26">
        <v>25</v>
      </c>
      <c r="L11" s="49">
        <f t="shared" si="1"/>
        <v>2213</v>
      </c>
      <c r="M11" s="42" t="s">
        <v>354</v>
      </c>
    </row>
    <row r="12" spans="1:13" s="7" customFormat="1" ht="14.45" customHeight="1">
      <c r="A12" s="48">
        <f t="shared" si="2"/>
        <v>8</v>
      </c>
      <c r="B12" s="24" t="s">
        <v>392</v>
      </c>
      <c r="C12" s="30" t="s">
        <v>395</v>
      </c>
      <c r="D12" s="30" t="s">
        <v>396</v>
      </c>
      <c r="E12" s="31" t="s">
        <v>22</v>
      </c>
      <c r="F12" s="30" t="s">
        <v>247</v>
      </c>
      <c r="G12" s="30">
        <v>38</v>
      </c>
      <c r="H12" s="30">
        <v>550</v>
      </c>
      <c r="I12" s="32">
        <f>VLOOKUP(F12,'[1]CREATIVE PAINTS'!$C$6:$I$307,7,FALSE)</f>
        <v>2.2000000000000002</v>
      </c>
      <c r="J12" s="32">
        <f t="shared" si="0"/>
        <v>304</v>
      </c>
      <c r="K12" s="26">
        <v>25</v>
      </c>
      <c r="L12" s="49">
        <f t="shared" si="1"/>
        <v>1539</v>
      </c>
      <c r="M12" s="42" t="s">
        <v>358</v>
      </c>
    </row>
    <row r="13" spans="1:13" s="7" customFormat="1" ht="14.45" customHeight="1">
      <c r="A13" s="48">
        <f t="shared" si="2"/>
        <v>9</v>
      </c>
      <c r="B13" s="24" t="s">
        <v>392</v>
      </c>
      <c r="C13" s="30" t="s">
        <v>397</v>
      </c>
      <c r="D13" s="30" t="s">
        <v>398</v>
      </c>
      <c r="E13" s="31" t="s">
        <v>22</v>
      </c>
      <c r="F13" s="30" t="s">
        <v>26</v>
      </c>
      <c r="G13" s="30">
        <v>21</v>
      </c>
      <c r="H13" s="30">
        <v>180</v>
      </c>
      <c r="I13" s="32">
        <f>VLOOKUP(F13,'[1]CREATIVE PAINTS'!$C$6:$I$307,7,FALSE)</f>
        <v>2</v>
      </c>
      <c r="J13" s="32">
        <f t="shared" si="0"/>
        <v>168</v>
      </c>
      <c r="K13" s="26">
        <v>25</v>
      </c>
      <c r="L13" s="49">
        <f t="shared" si="1"/>
        <v>553</v>
      </c>
      <c r="M13" s="42" t="s">
        <v>399</v>
      </c>
    </row>
    <row r="14" spans="1:13" s="7" customFormat="1" ht="14.45" customHeight="1">
      <c r="A14" s="48">
        <f t="shared" si="2"/>
        <v>10</v>
      </c>
      <c r="B14" s="24" t="s">
        <v>392</v>
      </c>
      <c r="C14" s="30" t="s">
        <v>400</v>
      </c>
      <c r="D14" s="30" t="s">
        <v>401</v>
      </c>
      <c r="E14" s="31" t="s">
        <v>22</v>
      </c>
      <c r="F14" s="30" t="s">
        <v>26</v>
      </c>
      <c r="G14" s="30">
        <v>19</v>
      </c>
      <c r="H14" s="30">
        <v>170</v>
      </c>
      <c r="I14" s="32">
        <f>VLOOKUP(F14,'[1]CREATIVE PAINTS'!$C$6:$I$307,7,FALSE)</f>
        <v>2</v>
      </c>
      <c r="J14" s="32">
        <f t="shared" si="0"/>
        <v>152</v>
      </c>
      <c r="K14" s="26">
        <v>25</v>
      </c>
      <c r="L14" s="49">
        <f t="shared" si="1"/>
        <v>517</v>
      </c>
      <c r="M14" s="42" t="s">
        <v>399</v>
      </c>
    </row>
    <row r="15" spans="1:13" s="7" customFormat="1" ht="14.45" customHeight="1">
      <c r="A15" s="48">
        <f t="shared" si="2"/>
        <v>11</v>
      </c>
      <c r="B15" s="24" t="s">
        <v>392</v>
      </c>
      <c r="C15" s="30" t="s">
        <v>402</v>
      </c>
      <c r="D15" s="30" t="s">
        <v>403</v>
      </c>
      <c r="E15" s="31" t="s">
        <v>22</v>
      </c>
      <c r="F15" s="30" t="s">
        <v>227</v>
      </c>
      <c r="G15" s="30">
        <v>17</v>
      </c>
      <c r="H15" s="30">
        <v>290</v>
      </c>
      <c r="I15" s="32">
        <f>VLOOKUP(F15,'[1]CREATIVE PAINTS'!$C$6:$I$307,7,FALSE)</f>
        <v>2.66</v>
      </c>
      <c r="J15" s="32">
        <f t="shared" si="0"/>
        <v>136</v>
      </c>
      <c r="K15" s="26">
        <v>25</v>
      </c>
      <c r="L15" s="49">
        <f t="shared" si="1"/>
        <v>932.40000000000009</v>
      </c>
      <c r="M15" s="42" t="s">
        <v>366</v>
      </c>
    </row>
    <row r="16" spans="1:13" s="7" customFormat="1" ht="14.45" customHeight="1">
      <c r="A16" s="48">
        <f t="shared" si="2"/>
        <v>12</v>
      </c>
      <c r="B16" s="24" t="s">
        <v>404</v>
      </c>
      <c r="C16" s="30" t="s">
        <v>405</v>
      </c>
      <c r="D16" s="30" t="s">
        <v>406</v>
      </c>
      <c r="E16" s="31" t="s">
        <v>22</v>
      </c>
      <c r="F16" s="30" t="s">
        <v>147</v>
      </c>
      <c r="G16" s="30">
        <v>36</v>
      </c>
      <c r="H16" s="30">
        <v>640</v>
      </c>
      <c r="I16" s="32">
        <f>VLOOKUP(F16,'[1]CREATIVE PAINTS'!$C$6:$I$307,7,FALSE)</f>
        <v>3.03</v>
      </c>
      <c r="J16" s="32">
        <f t="shared" si="0"/>
        <v>288</v>
      </c>
      <c r="K16" s="26">
        <v>25</v>
      </c>
      <c r="L16" s="49">
        <f t="shared" si="1"/>
        <v>2252.1999999999998</v>
      </c>
      <c r="M16" s="42" t="s">
        <v>362</v>
      </c>
    </row>
    <row r="17" spans="1:13" s="7" customFormat="1" ht="14.45" customHeight="1">
      <c r="A17" s="48">
        <f t="shared" si="2"/>
        <v>13</v>
      </c>
      <c r="B17" s="24" t="s">
        <v>404</v>
      </c>
      <c r="C17" s="30" t="s">
        <v>407</v>
      </c>
      <c r="D17" s="30" t="s">
        <v>408</v>
      </c>
      <c r="E17" s="31" t="s">
        <v>22</v>
      </c>
      <c r="F17" s="30" t="s">
        <v>351</v>
      </c>
      <c r="G17" s="30">
        <v>8</v>
      </c>
      <c r="H17" s="30">
        <v>80</v>
      </c>
      <c r="I17" s="32">
        <f>VLOOKUP(F17,'[1]CREATIVE PAINTS'!$C$6:$I$307,7,FALSE)</f>
        <v>2.2000000000000002</v>
      </c>
      <c r="J17" s="32">
        <f t="shared" si="0"/>
        <v>64</v>
      </c>
      <c r="K17" s="26">
        <v>25</v>
      </c>
      <c r="L17" s="49">
        <f t="shared" si="1"/>
        <v>265</v>
      </c>
      <c r="M17" s="42" t="s">
        <v>409</v>
      </c>
    </row>
    <row r="18" spans="1:13" s="7" customFormat="1" ht="14.45" customHeight="1">
      <c r="A18" s="48">
        <f t="shared" si="2"/>
        <v>14</v>
      </c>
      <c r="B18" s="24" t="s">
        <v>404</v>
      </c>
      <c r="C18" s="30" t="s">
        <v>410</v>
      </c>
      <c r="D18" s="30" t="s">
        <v>411</v>
      </c>
      <c r="E18" s="31" t="s">
        <v>22</v>
      </c>
      <c r="F18" s="30" t="s">
        <v>42</v>
      </c>
      <c r="G18" s="30">
        <v>7</v>
      </c>
      <c r="H18" s="30">
        <v>180</v>
      </c>
      <c r="I18" s="32">
        <f>VLOOKUP(F18,'[1]CREATIVE PAINTS'!$C$6:$I$307,7,FALSE)</f>
        <v>2.2000000000000002</v>
      </c>
      <c r="J18" s="32">
        <f t="shared" si="0"/>
        <v>56</v>
      </c>
      <c r="K18" s="26">
        <v>25</v>
      </c>
      <c r="L18" s="49">
        <f t="shared" si="1"/>
        <v>477.00000000000006</v>
      </c>
      <c r="M18" s="42" t="s">
        <v>353</v>
      </c>
    </row>
    <row r="19" spans="1:13" s="7" customFormat="1" ht="14.45" customHeight="1">
      <c r="A19" s="48">
        <f t="shared" si="2"/>
        <v>15</v>
      </c>
      <c r="B19" s="24" t="s">
        <v>412</v>
      </c>
      <c r="C19" s="30" t="s">
        <v>413</v>
      </c>
      <c r="D19" s="30" t="s">
        <v>414</v>
      </c>
      <c r="E19" s="31" t="s">
        <v>22</v>
      </c>
      <c r="F19" s="30" t="s">
        <v>415</v>
      </c>
      <c r="G19" s="30">
        <v>9</v>
      </c>
      <c r="H19" s="30">
        <v>54</v>
      </c>
      <c r="I19" s="32">
        <f>VLOOKUP(F19,'[1]CREATIVE PAINTS'!$C$6:$I$307,7,FALSE)</f>
        <v>2.42</v>
      </c>
      <c r="J19" s="32">
        <f t="shared" si="0"/>
        <v>72</v>
      </c>
      <c r="K19" s="26">
        <v>25</v>
      </c>
      <c r="L19" s="49">
        <f t="shared" si="1"/>
        <v>227.68</v>
      </c>
      <c r="M19" s="42" t="s">
        <v>416</v>
      </c>
    </row>
    <row r="20" spans="1:13" s="7" customFormat="1" ht="14.45" customHeight="1">
      <c r="A20" s="48">
        <f t="shared" si="2"/>
        <v>16</v>
      </c>
      <c r="B20" s="24" t="s">
        <v>412</v>
      </c>
      <c r="C20" s="30" t="s">
        <v>417</v>
      </c>
      <c r="D20" s="30" t="s">
        <v>418</v>
      </c>
      <c r="E20" s="31" t="s">
        <v>22</v>
      </c>
      <c r="F20" s="30" t="s">
        <v>27</v>
      </c>
      <c r="G20" s="30">
        <v>25</v>
      </c>
      <c r="H20" s="30">
        <v>514</v>
      </c>
      <c r="I20" s="32">
        <f>VLOOKUP(F20,'[1]CREATIVE PAINTS'!$C$6:$I$307,7,FALSE)</f>
        <v>3.3</v>
      </c>
      <c r="J20" s="32">
        <f t="shared" si="0"/>
        <v>200</v>
      </c>
      <c r="K20" s="26">
        <v>25</v>
      </c>
      <c r="L20" s="49">
        <f t="shared" si="1"/>
        <v>1921.1999999999998</v>
      </c>
      <c r="M20" s="42" t="s">
        <v>380</v>
      </c>
    </row>
    <row r="21" spans="1:13" s="7" customFormat="1" ht="14.45" customHeight="1">
      <c r="A21" s="48">
        <f t="shared" si="2"/>
        <v>17</v>
      </c>
      <c r="B21" s="24" t="s">
        <v>412</v>
      </c>
      <c r="C21" s="30" t="s">
        <v>419</v>
      </c>
      <c r="D21" s="30" t="s">
        <v>420</v>
      </c>
      <c r="E21" s="31" t="s">
        <v>22</v>
      </c>
      <c r="F21" s="30" t="s">
        <v>309</v>
      </c>
      <c r="G21" s="30">
        <v>7</v>
      </c>
      <c r="H21" s="30">
        <v>86</v>
      </c>
      <c r="I21" s="32">
        <f>VLOOKUP(F21,'[1]CREATIVE PAINTS'!$C$6:$I$307,7,FALSE)</f>
        <v>2.2000000000000002</v>
      </c>
      <c r="J21" s="32">
        <f t="shared" si="0"/>
        <v>56</v>
      </c>
      <c r="K21" s="26">
        <v>25</v>
      </c>
      <c r="L21" s="49">
        <f t="shared" si="1"/>
        <v>270.20000000000005</v>
      </c>
      <c r="M21" s="42" t="s">
        <v>371</v>
      </c>
    </row>
    <row r="22" spans="1:13" s="7" customFormat="1" ht="14.45" customHeight="1">
      <c r="A22" s="48">
        <f t="shared" si="2"/>
        <v>18</v>
      </c>
      <c r="B22" s="24" t="s">
        <v>412</v>
      </c>
      <c r="C22" s="30" t="s">
        <v>421</v>
      </c>
      <c r="D22" s="30" t="s">
        <v>422</v>
      </c>
      <c r="E22" s="31" t="s">
        <v>22</v>
      </c>
      <c r="F22" s="30" t="s">
        <v>423</v>
      </c>
      <c r="G22" s="30">
        <v>20</v>
      </c>
      <c r="H22" s="30">
        <v>55</v>
      </c>
      <c r="I22" s="32">
        <f>VLOOKUP(F22,'[1]CREATIVE PAINTS'!$C$6:$I$307,7,FALSE)</f>
        <v>3.52</v>
      </c>
      <c r="J22" s="32">
        <f t="shared" si="0"/>
        <v>160</v>
      </c>
      <c r="K22" s="26">
        <v>25</v>
      </c>
      <c r="L22" s="49">
        <f t="shared" si="1"/>
        <v>378.6</v>
      </c>
      <c r="M22" s="42" t="s">
        <v>424</v>
      </c>
    </row>
    <row r="23" spans="1:13" s="7" customFormat="1" ht="14.45" customHeight="1">
      <c r="A23" s="48">
        <f t="shared" si="2"/>
        <v>19</v>
      </c>
      <c r="B23" s="24" t="s">
        <v>425</v>
      </c>
      <c r="C23" s="30" t="s">
        <v>426</v>
      </c>
      <c r="D23" s="30" t="s">
        <v>427</v>
      </c>
      <c r="E23" s="31" t="s">
        <v>22</v>
      </c>
      <c r="F23" s="30" t="s">
        <v>247</v>
      </c>
      <c r="G23" s="30">
        <v>27</v>
      </c>
      <c r="H23" s="30">
        <v>350</v>
      </c>
      <c r="I23" s="32">
        <f>VLOOKUP(F23,'[1]CREATIVE PAINTS'!$C$6:$I$307,7,FALSE)</f>
        <v>2.2000000000000002</v>
      </c>
      <c r="J23" s="32">
        <f t="shared" si="0"/>
        <v>216</v>
      </c>
      <c r="K23" s="26">
        <v>25</v>
      </c>
      <c r="L23" s="49">
        <f t="shared" si="1"/>
        <v>1011.0000000000001</v>
      </c>
      <c r="M23" s="42" t="s">
        <v>358</v>
      </c>
    </row>
    <row r="24" spans="1:13" s="7" customFormat="1" ht="14.45" customHeight="1">
      <c r="A24" s="48">
        <f t="shared" si="2"/>
        <v>20</v>
      </c>
      <c r="B24" s="24" t="s">
        <v>425</v>
      </c>
      <c r="C24" s="30" t="s">
        <v>428</v>
      </c>
      <c r="D24" s="30" t="s">
        <v>429</v>
      </c>
      <c r="E24" s="31" t="s">
        <v>22</v>
      </c>
      <c r="F24" s="30" t="s">
        <v>36</v>
      </c>
      <c r="G24" s="30">
        <v>27</v>
      </c>
      <c r="H24" s="30">
        <v>250</v>
      </c>
      <c r="I24" s="32">
        <f>VLOOKUP(F24,'[1]CREATIVE PAINTS'!$C$6:$I$307,7,FALSE)</f>
        <v>2.2000000000000002</v>
      </c>
      <c r="J24" s="32">
        <f t="shared" si="0"/>
        <v>216</v>
      </c>
      <c r="K24" s="26">
        <v>25</v>
      </c>
      <c r="L24" s="49">
        <f t="shared" si="1"/>
        <v>791</v>
      </c>
      <c r="M24" s="42" t="s">
        <v>430</v>
      </c>
    </row>
    <row r="25" spans="1:13" s="7" customFormat="1" ht="14.45" customHeight="1">
      <c r="A25" s="48">
        <f t="shared" si="2"/>
        <v>21</v>
      </c>
      <c r="B25" s="24" t="s">
        <v>425</v>
      </c>
      <c r="C25" s="30" t="s">
        <v>431</v>
      </c>
      <c r="D25" s="30" t="s">
        <v>432</v>
      </c>
      <c r="E25" s="31" t="s">
        <v>22</v>
      </c>
      <c r="F25" s="30" t="s">
        <v>27</v>
      </c>
      <c r="G25" s="30">
        <v>10</v>
      </c>
      <c r="H25" s="30">
        <v>200</v>
      </c>
      <c r="I25" s="32">
        <f>VLOOKUP(F25,'[1]CREATIVE PAINTS'!$C$6:$I$307,7,FALSE)</f>
        <v>3.3</v>
      </c>
      <c r="J25" s="32">
        <f t="shared" si="0"/>
        <v>80</v>
      </c>
      <c r="K25" s="26">
        <v>25</v>
      </c>
      <c r="L25" s="49">
        <f t="shared" si="1"/>
        <v>765</v>
      </c>
      <c r="M25" s="42" t="s">
        <v>380</v>
      </c>
    </row>
    <row r="26" spans="1:13" s="7" customFormat="1" ht="14.45" customHeight="1">
      <c r="A26" s="48">
        <f t="shared" si="2"/>
        <v>22</v>
      </c>
      <c r="B26" s="24" t="s">
        <v>433</v>
      </c>
      <c r="C26" s="30" t="s">
        <v>434</v>
      </c>
      <c r="D26" s="30" t="s">
        <v>435</v>
      </c>
      <c r="E26" s="31" t="s">
        <v>22</v>
      </c>
      <c r="F26" s="30" t="s">
        <v>30</v>
      </c>
      <c r="G26" s="30">
        <v>59</v>
      </c>
      <c r="H26" s="30">
        <v>950</v>
      </c>
      <c r="I26" s="32">
        <f>VLOOKUP(F26,'[1]CREATIVE PAINTS'!$C$6:$I$307,7,FALSE)</f>
        <v>2.2000000000000002</v>
      </c>
      <c r="J26" s="32">
        <f t="shared" si="0"/>
        <v>472</v>
      </c>
      <c r="K26" s="26">
        <v>25</v>
      </c>
      <c r="L26" s="49">
        <f t="shared" si="1"/>
        <v>2587</v>
      </c>
      <c r="M26" s="42" t="s">
        <v>436</v>
      </c>
    </row>
    <row r="27" spans="1:13" s="7" customFormat="1" ht="14.45" customHeight="1">
      <c r="A27" s="48">
        <f t="shared" si="2"/>
        <v>23</v>
      </c>
      <c r="B27" s="24" t="s">
        <v>433</v>
      </c>
      <c r="C27" s="30" t="s">
        <v>437</v>
      </c>
      <c r="D27" s="30" t="s">
        <v>438</v>
      </c>
      <c r="E27" s="31" t="s">
        <v>22</v>
      </c>
      <c r="F27" s="30" t="s">
        <v>35</v>
      </c>
      <c r="G27" s="30">
        <v>13</v>
      </c>
      <c r="H27" s="30">
        <v>120</v>
      </c>
      <c r="I27" s="32">
        <f>VLOOKUP(F27,'[1]CREATIVE PAINTS'!$C$6:$I$307,7,FALSE)</f>
        <v>2.2000000000000002</v>
      </c>
      <c r="J27" s="32">
        <f t="shared" si="0"/>
        <v>104</v>
      </c>
      <c r="K27" s="26">
        <v>25</v>
      </c>
      <c r="L27" s="49">
        <f t="shared" si="1"/>
        <v>393</v>
      </c>
      <c r="M27" s="42" t="s">
        <v>352</v>
      </c>
    </row>
    <row r="28" spans="1:13" s="7" customFormat="1" ht="14.45" customHeight="1">
      <c r="A28" s="48">
        <f t="shared" si="2"/>
        <v>24</v>
      </c>
      <c r="B28" s="24" t="s">
        <v>433</v>
      </c>
      <c r="C28" s="30" t="s">
        <v>439</v>
      </c>
      <c r="D28" s="30" t="s">
        <v>440</v>
      </c>
      <c r="E28" s="31" t="s">
        <v>22</v>
      </c>
      <c r="F28" s="30" t="s">
        <v>363</v>
      </c>
      <c r="G28" s="30">
        <v>10</v>
      </c>
      <c r="H28" s="30">
        <v>200</v>
      </c>
      <c r="I28" s="32">
        <f>VLOOKUP(F28,'[1]CREATIVE PAINTS'!$C$6:$I$307,7,FALSE)</f>
        <v>4.07</v>
      </c>
      <c r="J28" s="32">
        <f t="shared" si="0"/>
        <v>80</v>
      </c>
      <c r="K28" s="26">
        <v>25</v>
      </c>
      <c r="L28" s="49">
        <f t="shared" si="1"/>
        <v>919</v>
      </c>
      <c r="M28" s="42" t="s">
        <v>364</v>
      </c>
    </row>
    <row r="29" spans="1:13" s="7" customFormat="1" ht="14.45" customHeight="1">
      <c r="A29" s="48">
        <f t="shared" si="2"/>
        <v>25</v>
      </c>
      <c r="B29" s="24" t="s">
        <v>433</v>
      </c>
      <c r="C29" s="30" t="s">
        <v>441</v>
      </c>
      <c r="D29" s="30" t="s">
        <v>442</v>
      </c>
      <c r="E29" s="31" t="s">
        <v>22</v>
      </c>
      <c r="F29" s="30" t="s">
        <v>349</v>
      </c>
      <c r="G29" s="30">
        <v>11</v>
      </c>
      <c r="H29" s="30">
        <v>150</v>
      </c>
      <c r="I29" s="32">
        <f>VLOOKUP(F29,'[1]CREATIVE PAINTS'!$C$6:$I$307,7,FALSE)</f>
        <v>3.03</v>
      </c>
      <c r="J29" s="32">
        <f t="shared" si="0"/>
        <v>88</v>
      </c>
      <c r="K29" s="26">
        <v>25</v>
      </c>
      <c r="L29" s="49">
        <f t="shared" si="1"/>
        <v>567.5</v>
      </c>
      <c r="M29" s="42" t="s">
        <v>360</v>
      </c>
    </row>
    <row r="30" spans="1:13" s="7" customFormat="1" ht="14.45" customHeight="1">
      <c r="A30" s="48">
        <f t="shared" si="2"/>
        <v>26</v>
      </c>
      <c r="B30" s="24" t="s">
        <v>443</v>
      </c>
      <c r="C30" s="30" t="s">
        <v>444</v>
      </c>
      <c r="D30" s="30" t="s">
        <v>445</v>
      </c>
      <c r="E30" s="31" t="s">
        <v>22</v>
      </c>
      <c r="F30" s="30" t="s">
        <v>350</v>
      </c>
      <c r="G30" s="30">
        <v>18</v>
      </c>
      <c r="H30" s="30">
        <v>230</v>
      </c>
      <c r="I30" s="32">
        <f>VLOOKUP(F30,'[1]CREATIVE PAINTS'!$C$6:$I$307,7,FALSE)</f>
        <v>3.08</v>
      </c>
      <c r="J30" s="32">
        <f t="shared" si="0"/>
        <v>144</v>
      </c>
      <c r="K30" s="26">
        <v>25</v>
      </c>
      <c r="L30" s="49">
        <f t="shared" si="1"/>
        <v>877.4</v>
      </c>
      <c r="M30" s="42" t="s">
        <v>357</v>
      </c>
    </row>
    <row r="31" spans="1:13" s="7" customFormat="1" ht="14.45" customHeight="1">
      <c r="A31" s="48">
        <f t="shared" si="2"/>
        <v>27</v>
      </c>
      <c r="B31" s="24" t="s">
        <v>443</v>
      </c>
      <c r="C31" s="30" t="s">
        <v>446</v>
      </c>
      <c r="D31" s="30" t="s">
        <v>447</v>
      </c>
      <c r="E31" s="31" t="s">
        <v>22</v>
      </c>
      <c r="F31" s="30" t="s">
        <v>448</v>
      </c>
      <c r="G31" s="30">
        <v>26</v>
      </c>
      <c r="H31" s="30">
        <v>450</v>
      </c>
      <c r="I31" s="32">
        <f>VLOOKUP(F31,'[1]CREATIVE PAINTS'!$C$6:$I$307,7,FALSE)</f>
        <v>1.8</v>
      </c>
      <c r="J31" s="32">
        <f t="shared" si="0"/>
        <v>208</v>
      </c>
      <c r="K31" s="26">
        <v>25</v>
      </c>
      <c r="L31" s="49">
        <f t="shared" si="1"/>
        <v>1043</v>
      </c>
      <c r="M31" s="42" t="s">
        <v>449</v>
      </c>
    </row>
    <row r="32" spans="1:13" s="7" customFormat="1" ht="14.45" customHeight="1">
      <c r="A32" s="48">
        <f t="shared" si="2"/>
        <v>28</v>
      </c>
      <c r="B32" s="24" t="s">
        <v>450</v>
      </c>
      <c r="C32" s="30" t="s">
        <v>451</v>
      </c>
      <c r="D32" s="30" t="s">
        <v>452</v>
      </c>
      <c r="E32" s="31" t="s">
        <v>22</v>
      </c>
      <c r="F32" s="30" t="s">
        <v>122</v>
      </c>
      <c r="G32" s="30">
        <v>69</v>
      </c>
      <c r="H32" s="30">
        <v>990</v>
      </c>
      <c r="I32" s="32">
        <f>VLOOKUP(F32,'[1]CREATIVE PAINTS'!$C$6:$I$307,7,FALSE)</f>
        <v>2.64</v>
      </c>
      <c r="J32" s="32">
        <f t="shared" si="0"/>
        <v>552</v>
      </c>
      <c r="K32" s="26">
        <v>25</v>
      </c>
      <c r="L32" s="49">
        <f t="shared" si="1"/>
        <v>3190.6</v>
      </c>
      <c r="M32" s="42" t="s">
        <v>453</v>
      </c>
    </row>
    <row r="33" spans="1:13" s="7" customFormat="1" ht="14.45" customHeight="1">
      <c r="A33" s="48">
        <f t="shared" si="2"/>
        <v>29</v>
      </c>
      <c r="B33" s="24" t="s">
        <v>450</v>
      </c>
      <c r="C33" s="30" t="s">
        <v>454</v>
      </c>
      <c r="D33" s="33">
        <v>495</v>
      </c>
      <c r="E33" s="31" t="s">
        <v>22</v>
      </c>
      <c r="F33" s="30" t="s">
        <v>30</v>
      </c>
      <c r="G33" s="30">
        <v>9</v>
      </c>
      <c r="H33" s="30">
        <v>54</v>
      </c>
      <c r="I33" s="32">
        <f>VLOOKUP(F33,'[1]CREATIVE PAINTS'!$C$6:$I$307,7,FALSE)</f>
        <v>2.2000000000000002</v>
      </c>
      <c r="J33" s="32">
        <f t="shared" si="0"/>
        <v>72</v>
      </c>
      <c r="K33" s="26">
        <v>25</v>
      </c>
      <c r="L33" s="49">
        <f t="shared" si="1"/>
        <v>215.8</v>
      </c>
      <c r="M33" s="42" t="s">
        <v>356</v>
      </c>
    </row>
    <row r="34" spans="1:13" s="7" customFormat="1" ht="14.45" customHeight="1">
      <c r="A34" s="48">
        <f t="shared" si="2"/>
        <v>30</v>
      </c>
      <c r="B34" s="24" t="s">
        <v>450</v>
      </c>
      <c r="C34" s="30" t="s">
        <v>455</v>
      </c>
      <c r="D34" s="30" t="s">
        <v>456</v>
      </c>
      <c r="E34" s="31" t="s">
        <v>22</v>
      </c>
      <c r="F34" s="30" t="s">
        <v>457</v>
      </c>
      <c r="G34" s="30">
        <v>6</v>
      </c>
      <c r="H34" s="30">
        <v>56</v>
      </c>
      <c r="I34" s="32">
        <f>VLOOKUP(F34,'[1]CREATIVE PAINTS'!$C$6:$I$307,7,FALSE)</f>
        <v>2.2000000000000002</v>
      </c>
      <c r="J34" s="32">
        <f t="shared" si="0"/>
        <v>48</v>
      </c>
      <c r="K34" s="26">
        <v>25</v>
      </c>
      <c r="L34" s="49">
        <f t="shared" si="1"/>
        <v>196.20000000000002</v>
      </c>
      <c r="M34" s="42" t="s">
        <v>458</v>
      </c>
    </row>
    <row r="35" spans="1:13" s="7" customFormat="1" ht="14.45" customHeight="1">
      <c r="A35" s="48">
        <f t="shared" si="2"/>
        <v>31</v>
      </c>
      <c r="B35" s="24" t="s">
        <v>459</v>
      </c>
      <c r="C35" s="30" t="s">
        <v>460</v>
      </c>
      <c r="D35" s="30" t="s">
        <v>461</v>
      </c>
      <c r="E35" s="31" t="s">
        <v>22</v>
      </c>
      <c r="F35" s="30" t="s">
        <v>359</v>
      </c>
      <c r="G35" s="30">
        <v>33</v>
      </c>
      <c r="H35" s="30">
        <v>690</v>
      </c>
      <c r="I35" s="32">
        <f>VLOOKUP(F35,'[1]CREATIVE PAINTS'!$C$6:$I$307,7,FALSE)</f>
        <v>2.2000000000000002</v>
      </c>
      <c r="J35" s="32">
        <f t="shared" si="0"/>
        <v>264</v>
      </c>
      <c r="K35" s="26">
        <v>25</v>
      </c>
      <c r="L35" s="49">
        <f t="shared" si="1"/>
        <v>1807.0000000000002</v>
      </c>
      <c r="M35" s="42" t="s">
        <v>365</v>
      </c>
    </row>
    <row r="36" spans="1:13" s="7" customFormat="1" ht="14.45" customHeight="1">
      <c r="A36" s="48">
        <f t="shared" si="2"/>
        <v>32</v>
      </c>
      <c r="B36" s="24" t="s">
        <v>462</v>
      </c>
      <c r="C36" s="30" t="s">
        <v>463</v>
      </c>
      <c r="D36" s="30" t="s">
        <v>464</v>
      </c>
      <c r="E36" s="31" t="s">
        <v>22</v>
      </c>
      <c r="F36" s="30" t="s">
        <v>23</v>
      </c>
      <c r="G36" s="30">
        <v>19</v>
      </c>
      <c r="H36" s="30">
        <v>380</v>
      </c>
      <c r="I36" s="32">
        <f>VLOOKUP(F36,'[1]CREATIVE PAINTS'!$C$6:$I$307,7,FALSE)</f>
        <v>2.2000000000000002</v>
      </c>
      <c r="J36" s="32">
        <f t="shared" si="0"/>
        <v>152</v>
      </c>
      <c r="K36" s="26">
        <v>25</v>
      </c>
      <c r="L36" s="49">
        <f t="shared" si="1"/>
        <v>1013.0000000000001</v>
      </c>
      <c r="M36" s="42" t="s">
        <v>367</v>
      </c>
    </row>
    <row r="37" spans="1:13" s="7" customFormat="1" ht="14.45" customHeight="1">
      <c r="A37" s="48">
        <f t="shared" si="2"/>
        <v>33</v>
      </c>
      <c r="B37" s="24" t="s">
        <v>462</v>
      </c>
      <c r="C37" s="30" t="s">
        <v>465</v>
      </c>
      <c r="D37" s="30" t="s">
        <v>466</v>
      </c>
      <c r="E37" s="31" t="s">
        <v>22</v>
      </c>
      <c r="F37" s="30" t="s">
        <v>467</v>
      </c>
      <c r="G37" s="30">
        <v>39</v>
      </c>
      <c r="H37" s="30">
        <v>780</v>
      </c>
      <c r="I37" s="32">
        <f>VLOOKUP(F37,'[1]CREATIVE PAINTS'!$C$6:$I$307,7,FALSE)</f>
        <v>3.03</v>
      </c>
      <c r="J37" s="32">
        <f t="shared" si="0"/>
        <v>312</v>
      </c>
      <c r="K37" s="26">
        <v>25</v>
      </c>
      <c r="L37" s="49">
        <f t="shared" si="1"/>
        <v>2700.3999999999996</v>
      </c>
      <c r="M37" s="42" t="s">
        <v>468</v>
      </c>
    </row>
    <row r="38" spans="1:13" s="7" customFormat="1" ht="14.45" customHeight="1">
      <c r="A38" s="48">
        <f t="shared" si="2"/>
        <v>34</v>
      </c>
      <c r="B38" s="24" t="s">
        <v>462</v>
      </c>
      <c r="C38" s="30" t="s">
        <v>469</v>
      </c>
      <c r="D38" s="30" t="s">
        <v>470</v>
      </c>
      <c r="E38" s="31" t="s">
        <v>22</v>
      </c>
      <c r="F38" s="30" t="s">
        <v>471</v>
      </c>
      <c r="G38" s="30">
        <v>12</v>
      </c>
      <c r="H38" s="30">
        <v>260</v>
      </c>
      <c r="I38" s="32">
        <f>VLOOKUP(F38,'[1]CREATIVE PAINTS'!$C$6:$I$307,7,FALSE)</f>
        <v>3.58</v>
      </c>
      <c r="J38" s="32">
        <f t="shared" si="0"/>
        <v>96</v>
      </c>
      <c r="K38" s="26">
        <v>25</v>
      </c>
      <c r="L38" s="49">
        <f t="shared" si="1"/>
        <v>1051.8000000000002</v>
      </c>
      <c r="M38" s="42" t="s">
        <v>472</v>
      </c>
    </row>
    <row r="39" spans="1:13" s="7" customFormat="1" ht="14.45" customHeight="1">
      <c r="A39" s="48">
        <f t="shared" si="2"/>
        <v>35</v>
      </c>
      <c r="B39" s="24" t="s">
        <v>462</v>
      </c>
      <c r="C39" s="30" t="s">
        <v>473</v>
      </c>
      <c r="D39" s="30" t="s">
        <v>474</v>
      </c>
      <c r="E39" s="31" t="s">
        <v>22</v>
      </c>
      <c r="F39" s="30" t="s">
        <v>475</v>
      </c>
      <c r="G39" s="30">
        <v>16</v>
      </c>
      <c r="H39" s="30">
        <v>230</v>
      </c>
      <c r="I39" s="32">
        <f>VLOOKUP(F39,'[1]CREATIVE PAINTS'!$C$6:$I$307,7,FALSE)</f>
        <v>2.2000000000000002</v>
      </c>
      <c r="J39" s="32">
        <f t="shared" si="0"/>
        <v>128</v>
      </c>
      <c r="K39" s="26">
        <v>25</v>
      </c>
      <c r="L39" s="49">
        <f t="shared" si="1"/>
        <v>659</v>
      </c>
      <c r="M39" s="42" t="s">
        <v>476</v>
      </c>
    </row>
    <row r="40" spans="1:13" s="7" customFormat="1" ht="14.45" customHeight="1">
      <c r="A40" s="48">
        <f t="shared" si="2"/>
        <v>36</v>
      </c>
      <c r="B40" s="24" t="s">
        <v>462</v>
      </c>
      <c r="C40" s="24" t="s">
        <v>477</v>
      </c>
      <c r="D40" s="24" t="s">
        <v>478</v>
      </c>
      <c r="E40" s="27" t="s">
        <v>22</v>
      </c>
      <c r="F40" s="24" t="s">
        <v>479</v>
      </c>
      <c r="G40" s="24">
        <v>7</v>
      </c>
      <c r="H40" s="24">
        <v>80</v>
      </c>
      <c r="I40" s="26">
        <f>VLOOKUP(F40,'[1]CREATIVE PAINTS'!$C$6:$I$307,7,FALSE)</f>
        <v>2.5</v>
      </c>
      <c r="J40" s="26">
        <f t="shared" si="0"/>
        <v>56</v>
      </c>
      <c r="K40" s="26">
        <v>25</v>
      </c>
      <c r="L40" s="49">
        <f t="shared" si="1"/>
        <v>281</v>
      </c>
      <c r="M40" s="42" t="s">
        <v>480</v>
      </c>
    </row>
    <row r="41" spans="1:13" s="7" customFormat="1" ht="14.45" customHeight="1">
      <c r="A41" s="48">
        <f t="shared" si="2"/>
        <v>37</v>
      </c>
      <c r="B41" s="24" t="s">
        <v>481</v>
      </c>
      <c r="C41" s="24" t="s">
        <v>482</v>
      </c>
      <c r="D41" s="24" t="s">
        <v>483</v>
      </c>
      <c r="E41" s="27" t="s">
        <v>22</v>
      </c>
      <c r="F41" s="24" t="s">
        <v>237</v>
      </c>
      <c r="G41" s="24">
        <v>20</v>
      </c>
      <c r="H41" s="24">
        <v>270</v>
      </c>
      <c r="I41" s="26">
        <f>VLOOKUP(F41,'[1]CREATIVE PAINTS'!$C$6:$I$307,7,FALSE)</f>
        <v>2.2000000000000002</v>
      </c>
      <c r="J41" s="26">
        <f t="shared" si="0"/>
        <v>160</v>
      </c>
      <c r="K41" s="26">
        <v>25</v>
      </c>
      <c r="L41" s="49">
        <f t="shared" si="1"/>
        <v>779</v>
      </c>
      <c r="M41" s="42" t="s">
        <v>484</v>
      </c>
    </row>
    <row r="42" spans="1:13" s="7" customFormat="1" ht="14.45" customHeight="1">
      <c r="A42" s="48">
        <f t="shared" si="2"/>
        <v>38</v>
      </c>
      <c r="B42" s="24" t="s">
        <v>481</v>
      </c>
      <c r="C42" s="24" t="s">
        <v>485</v>
      </c>
      <c r="D42" s="24" t="s">
        <v>486</v>
      </c>
      <c r="E42" s="27" t="s">
        <v>22</v>
      </c>
      <c r="F42" s="24" t="s">
        <v>487</v>
      </c>
      <c r="G42" s="24">
        <v>20</v>
      </c>
      <c r="H42" s="24">
        <v>430</v>
      </c>
      <c r="I42" s="26">
        <f>VLOOKUP(F42,'[1]CREATIVE PAINTS'!$C$6:$I$307,7,FALSE)</f>
        <v>2.2000000000000002</v>
      </c>
      <c r="J42" s="26">
        <f t="shared" si="0"/>
        <v>160</v>
      </c>
      <c r="K42" s="26">
        <v>25</v>
      </c>
      <c r="L42" s="49">
        <f t="shared" si="1"/>
        <v>1131</v>
      </c>
      <c r="M42" s="42" t="s">
        <v>488</v>
      </c>
    </row>
    <row r="43" spans="1:13" s="7" customFormat="1" ht="14.45" customHeight="1">
      <c r="A43" s="48">
        <f t="shared" si="2"/>
        <v>39</v>
      </c>
      <c r="B43" s="24" t="s">
        <v>481</v>
      </c>
      <c r="C43" s="24" t="s">
        <v>489</v>
      </c>
      <c r="D43" s="24" t="s">
        <v>490</v>
      </c>
      <c r="E43" s="27" t="s">
        <v>22</v>
      </c>
      <c r="F43" s="24" t="s">
        <v>132</v>
      </c>
      <c r="G43" s="24">
        <v>28</v>
      </c>
      <c r="H43" s="24">
        <v>320</v>
      </c>
      <c r="I43" s="26">
        <f>VLOOKUP(F43,'[1]CREATIVE PAINTS'!$C$6:$I$307,7,FALSE)</f>
        <v>2.4</v>
      </c>
      <c r="J43" s="26">
        <f t="shared" si="0"/>
        <v>224</v>
      </c>
      <c r="K43" s="26">
        <v>25</v>
      </c>
      <c r="L43" s="49">
        <f t="shared" si="1"/>
        <v>1017</v>
      </c>
      <c r="M43" s="42" t="s">
        <v>491</v>
      </c>
    </row>
    <row r="44" spans="1:13" s="7" customFormat="1" ht="14.45" customHeight="1">
      <c r="A44" s="48">
        <f t="shared" si="2"/>
        <v>40</v>
      </c>
      <c r="B44" s="24" t="s">
        <v>492</v>
      </c>
      <c r="C44" s="24" t="s">
        <v>493</v>
      </c>
      <c r="D44" s="24" t="s">
        <v>494</v>
      </c>
      <c r="E44" s="27" t="s">
        <v>22</v>
      </c>
      <c r="F44" s="24" t="s">
        <v>43</v>
      </c>
      <c r="G44" s="24">
        <v>30</v>
      </c>
      <c r="H44" s="24">
        <v>520</v>
      </c>
      <c r="I44" s="26">
        <f>VLOOKUP(F44,'[1]CREATIVE PAINTS'!$C$6:$I$307,7,FALSE)</f>
        <v>3.63</v>
      </c>
      <c r="J44" s="26">
        <f t="shared" si="0"/>
        <v>240</v>
      </c>
      <c r="K44" s="26">
        <v>25</v>
      </c>
      <c r="L44" s="49">
        <f t="shared" si="1"/>
        <v>2152.6</v>
      </c>
      <c r="M44" s="42" t="s">
        <v>495</v>
      </c>
    </row>
    <row r="45" spans="1:13" s="7" customFormat="1" ht="14.45" customHeight="1">
      <c r="A45" s="48">
        <f t="shared" si="2"/>
        <v>41</v>
      </c>
      <c r="B45" s="24" t="s">
        <v>496</v>
      </c>
      <c r="C45" s="24" t="s">
        <v>497</v>
      </c>
      <c r="D45" s="24" t="s">
        <v>498</v>
      </c>
      <c r="E45" s="27" t="s">
        <v>22</v>
      </c>
      <c r="F45" s="24" t="s">
        <v>43</v>
      </c>
      <c r="G45" s="24">
        <v>3</v>
      </c>
      <c r="H45" s="24">
        <v>6</v>
      </c>
      <c r="I45" s="26">
        <f>VLOOKUP(F45,'[1]CREATIVE PAINTS'!$C$6:$I$307,7,FALSE)</f>
        <v>3.63</v>
      </c>
      <c r="J45" s="26">
        <f t="shared" si="0"/>
        <v>24</v>
      </c>
      <c r="K45" s="26">
        <v>25</v>
      </c>
      <c r="L45" s="49">
        <f>50*I45+J45+K45</f>
        <v>230.5</v>
      </c>
      <c r="M45" s="42" t="s">
        <v>495</v>
      </c>
    </row>
    <row r="46" spans="1:13" s="7" customFormat="1" ht="14.45" customHeight="1">
      <c r="A46" s="48">
        <f t="shared" si="2"/>
        <v>42</v>
      </c>
      <c r="B46" s="24" t="s">
        <v>496</v>
      </c>
      <c r="C46" s="24" t="s">
        <v>499</v>
      </c>
      <c r="D46" s="24" t="s">
        <v>500</v>
      </c>
      <c r="E46" s="27" t="s">
        <v>22</v>
      </c>
      <c r="F46" s="24" t="s">
        <v>247</v>
      </c>
      <c r="G46" s="24">
        <v>6</v>
      </c>
      <c r="H46" s="24">
        <v>120</v>
      </c>
      <c r="I46" s="26">
        <f>VLOOKUP(F46,'[1]CREATIVE PAINTS'!$C$6:$I$307,7,FALSE)</f>
        <v>2.2000000000000002</v>
      </c>
      <c r="J46" s="26">
        <f t="shared" si="0"/>
        <v>48</v>
      </c>
      <c r="K46" s="26">
        <v>25</v>
      </c>
      <c r="L46" s="49">
        <f>H46*I46+J46+K46</f>
        <v>337</v>
      </c>
      <c r="M46" s="42" t="s">
        <v>358</v>
      </c>
    </row>
    <row r="47" spans="1:13" s="7" customFormat="1" ht="14.45" customHeight="1">
      <c r="A47" s="48">
        <f t="shared" si="2"/>
        <v>43</v>
      </c>
      <c r="B47" s="24" t="s">
        <v>496</v>
      </c>
      <c r="C47" s="24" t="s">
        <v>501</v>
      </c>
      <c r="D47" s="24" t="s">
        <v>502</v>
      </c>
      <c r="E47" s="27" t="s">
        <v>22</v>
      </c>
      <c r="F47" s="24" t="s">
        <v>33</v>
      </c>
      <c r="G47" s="24">
        <v>17</v>
      </c>
      <c r="H47" s="24">
        <v>210</v>
      </c>
      <c r="I47" s="26">
        <f>VLOOKUP(F47,'[1]CREATIVE PAINTS'!$C$6:$I$307,7,FALSE)</f>
        <v>3.99</v>
      </c>
      <c r="J47" s="26">
        <f t="shared" si="0"/>
        <v>136</v>
      </c>
      <c r="K47" s="26">
        <v>25</v>
      </c>
      <c r="L47" s="49">
        <f>H47*I47+J47+K47</f>
        <v>998.90000000000009</v>
      </c>
      <c r="M47" s="42" t="s">
        <v>355</v>
      </c>
    </row>
    <row r="48" spans="1:13" s="7" customFormat="1" ht="14.45" customHeight="1">
      <c r="A48" s="48">
        <f t="shared" si="2"/>
        <v>44</v>
      </c>
      <c r="B48" s="24" t="s">
        <v>496</v>
      </c>
      <c r="C48" s="24" t="s">
        <v>503</v>
      </c>
      <c r="D48" s="24" t="s">
        <v>504</v>
      </c>
      <c r="E48" s="27" t="s">
        <v>22</v>
      </c>
      <c r="F48" s="24" t="s">
        <v>33</v>
      </c>
      <c r="G48" s="24">
        <v>3</v>
      </c>
      <c r="H48" s="24">
        <v>60</v>
      </c>
      <c r="I48" s="26">
        <f>VLOOKUP(F48,'[1]CREATIVE PAINTS'!$C$6:$I$307,7,FALSE)</f>
        <v>3.99</v>
      </c>
      <c r="J48" s="26">
        <f t="shared" si="0"/>
        <v>24</v>
      </c>
      <c r="K48" s="26">
        <v>25</v>
      </c>
      <c r="L48" s="49">
        <f>H48*I48+J48+K48</f>
        <v>288.39999999999998</v>
      </c>
      <c r="M48" s="42" t="s">
        <v>355</v>
      </c>
    </row>
    <row r="49" spans="1:13" s="7" customFormat="1" ht="14.45" customHeight="1">
      <c r="A49" s="48">
        <f t="shared" si="2"/>
        <v>45</v>
      </c>
      <c r="B49" s="24" t="s">
        <v>505</v>
      </c>
      <c r="C49" s="24" t="s">
        <v>506</v>
      </c>
      <c r="D49" s="24" t="s">
        <v>507</v>
      </c>
      <c r="E49" s="27" t="s">
        <v>22</v>
      </c>
      <c r="F49" s="24" t="s">
        <v>272</v>
      </c>
      <c r="G49" s="24">
        <v>33</v>
      </c>
      <c r="H49" s="24">
        <v>110</v>
      </c>
      <c r="I49" s="26">
        <f>VLOOKUP(F49,'[1]CREATIVE PAINTS'!$C$6:$I$307,7,FALSE)</f>
        <v>2.34</v>
      </c>
      <c r="J49" s="26">
        <f t="shared" si="0"/>
        <v>264</v>
      </c>
      <c r="K49" s="26">
        <v>25</v>
      </c>
      <c r="L49" s="49">
        <f>H49*I49+J49+K49</f>
        <v>546.4</v>
      </c>
      <c r="M49" s="42" t="s">
        <v>361</v>
      </c>
    </row>
    <row r="50" spans="1:13" s="7" customFormat="1" ht="14.45" customHeight="1">
      <c r="A50" s="48">
        <f t="shared" si="2"/>
        <v>46</v>
      </c>
      <c r="B50" s="24" t="s">
        <v>508</v>
      </c>
      <c r="C50" s="24" t="s">
        <v>509</v>
      </c>
      <c r="D50" s="24" t="s">
        <v>510</v>
      </c>
      <c r="E50" s="27" t="s">
        <v>22</v>
      </c>
      <c r="F50" s="24" t="s">
        <v>30</v>
      </c>
      <c r="G50" s="24">
        <v>12</v>
      </c>
      <c r="H50" s="24">
        <v>200</v>
      </c>
      <c r="I50" s="26">
        <f>VLOOKUP(F50,'[1]CREATIVE PAINTS'!$C$6:$I$307,7,FALSE)</f>
        <v>2.2000000000000002</v>
      </c>
      <c r="J50" s="26">
        <f t="shared" si="0"/>
        <v>96</v>
      </c>
      <c r="K50" s="26">
        <v>25</v>
      </c>
      <c r="L50" s="49">
        <f>H50*I50+J50+K50</f>
        <v>561</v>
      </c>
      <c r="M50" s="42" t="s">
        <v>356</v>
      </c>
    </row>
    <row r="51" spans="1:13" s="7" customFormat="1" ht="14.45" customHeight="1">
      <c r="A51" s="48">
        <f t="shared" si="2"/>
        <v>47</v>
      </c>
      <c r="B51" s="24" t="s">
        <v>508</v>
      </c>
      <c r="C51" s="24" t="s">
        <v>511</v>
      </c>
      <c r="D51" s="24" t="s">
        <v>512</v>
      </c>
      <c r="E51" s="27" t="s">
        <v>22</v>
      </c>
      <c r="F51" s="24" t="s">
        <v>309</v>
      </c>
      <c r="G51" s="24">
        <v>3</v>
      </c>
      <c r="H51" s="24">
        <v>40</v>
      </c>
      <c r="I51" s="26">
        <f>VLOOKUP(F51,'[1]CREATIVE PAINTS'!$C$6:$I$307,7,FALSE)</f>
        <v>2.2000000000000002</v>
      </c>
      <c r="J51" s="26">
        <f t="shared" si="0"/>
        <v>24</v>
      </c>
      <c r="K51" s="26">
        <v>25</v>
      </c>
      <c r="L51" s="49">
        <f>50*I51+J51+K51</f>
        <v>159</v>
      </c>
      <c r="M51" s="42" t="s">
        <v>371</v>
      </c>
    </row>
    <row r="52" spans="1:13" s="7" customFormat="1" ht="14.45" customHeight="1">
      <c r="A52" s="48">
        <f t="shared" si="2"/>
        <v>48</v>
      </c>
      <c r="B52" s="24" t="s">
        <v>508</v>
      </c>
      <c r="C52" s="24" t="s">
        <v>513</v>
      </c>
      <c r="D52" s="24" t="s">
        <v>514</v>
      </c>
      <c r="E52" s="27" t="s">
        <v>22</v>
      </c>
      <c r="F52" s="24" t="s">
        <v>49</v>
      </c>
      <c r="G52" s="24">
        <v>7</v>
      </c>
      <c r="H52" s="24">
        <v>140</v>
      </c>
      <c r="I52" s="26">
        <f>VLOOKUP(F52,'[1]CREATIVE PAINTS'!$C$6:$I$307,7,FALSE)</f>
        <v>4.13</v>
      </c>
      <c r="J52" s="26">
        <f t="shared" si="0"/>
        <v>56</v>
      </c>
      <c r="K52" s="26">
        <v>25</v>
      </c>
      <c r="L52" s="49">
        <f t="shared" ref="L52:L60" si="3">H52*I52+J52+K52</f>
        <v>659.19999999999993</v>
      </c>
      <c r="M52" s="42" t="s">
        <v>370</v>
      </c>
    </row>
    <row r="53" spans="1:13" s="7" customFormat="1" ht="14.45" customHeight="1">
      <c r="A53" s="48">
        <f t="shared" si="2"/>
        <v>49</v>
      </c>
      <c r="B53" s="24" t="s">
        <v>508</v>
      </c>
      <c r="C53" s="24" t="s">
        <v>515</v>
      </c>
      <c r="D53" s="24" t="s">
        <v>516</v>
      </c>
      <c r="E53" s="27" t="s">
        <v>22</v>
      </c>
      <c r="F53" s="24" t="s">
        <v>147</v>
      </c>
      <c r="G53" s="24">
        <v>3</v>
      </c>
      <c r="H53" s="24">
        <v>90</v>
      </c>
      <c r="I53" s="26">
        <f>VLOOKUP(F53,'[1]CREATIVE PAINTS'!$C$6:$I$307,7,FALSE)</f>
        <v>3.03</v>
      </c>
      <c r="J53" s="26">
        <f t="shared" si="0"/>
        <v>24</v>
      </c>
      <c r="K53" s="26">
        <v>25</v>
      </c>
      <c r="L53" s="49">
        <f t="shared" si="3"/>
        <v>321.7</v>
      </c>
      <c r="M53" s="42" t="s">
        <v>362</v>
      </c>
    </row>
    <row r="54" spans="1:13" s="7" customFormat="1" ht="14.45" customHeight="1">
      <c r="A54" s="48">
        <f t="shared" si="2"/>
        <v>50</v>
      </c>
      <c r="B54" s="24" t="s">
        <v>517</v>
      </c>
      <c r="C54" s="24" t="s">
        <v>518</v>
      </c>
      <c r="D54" s="24" t="s">
        <v>519</v>
      </c>
      <c r="E54" s="27" t="s">
        <v>22</v>
      </c>
      <c r="F54" s="24" t="s">
        <v>147</v>
      </c>
      <c r="G54" s="24">
        <v>44</v>
      </c>
      <c r="H54" s="24">
        <v>790</v>
      </c>
      <c r="I54" s="26">
        <f>VLOOKUP(F54,'[1]CREATIVE PAINTS'!$C$6:$I$307,7,FALSE)</f>
        <v>3.03</v>
      </c>
      <c r="J54" s="26">
        <f t="shared" si="0"/>
        <v>352</v>
      </c>
      <c r="K54" s="26">
        <v>25</v>
      </c>
      <c r="L54" s="49">
        <f t="shared" si="3"/>
        <v>2770.7</v>
      </c>
      <c r="M54" s="42" t="s">
        <v>520</v>
      </c>
    </row>
    <row r="55" spans="1:13" s="7" customFormat="1" ht="14.45" customHeight="1">
      <c r="A55" s="48">
        <f t="shared" si="2"/>
        <v>51</v>
      </c>
      <c r="B55" s="24" t="s">
        <v>517</v>
      </c>
      <c r="C55" s="24" t="s">
        <v>521</v>
      </c>
      <c r="D55" s="24" t="s">
        <v>522</v>
      </c>
      <c r="E55" s="27" t="s">
        <v>22</v>
      </c>
      <c r="F55" s="24" t="s">
        <v>368</v>
      </c>
      <c r="G55" s="24">
        <v>26</v>
      </c>
      <c r="H55" s="24">
        <v>350</v>
      </c>
      <c r="I55" s="26">
        <f>VLOOKUP(F55,'[1]CREATIVE PAINTS'!$C$6:$I$307,7,FALSE)</f>
        <v>2.78</v>
      </c>
      <c r="J55" s="26">
        <f t="shared" si="0"/>
        <v>208</v>
      </c>
      <c r="K55" s="26">
        <v>25</v>
      </c>
      <c r="L55" s="49">
        <f t="shared" si="3"/>
        <v>1206</v>
      </c>
      <c r="M55" s="42" t="s">
        <v>369</v>
      </c>
    </row>
    <row r="56" spans="1:13" s="7" customFormat="1" ht="14.45" customHeight="1">
      <c r="A56" s="48">
        <f t="shared" si="2"/>
        <v>52</v>
      </c>
      <c r="B56" s="24" t="s">
        <v>517</v>
      </c>
      <c r="C56" s="24" t="s">
        <v>523</v>
      </c>
      <c r="D56" s="24" t="s">
        <v>524</v>
      </c>
      <c r="E56" s="27" t="s">
        <v>22</v>
      </c>
      <c r="F56" s="24" t="s">
        <v>351</v>
      </c>
      <c r="G56" s="24">
        <v>5</v>
      </c>
      <c r="H56" s="24">
        <v>60</v>
      </c>
      <c r="I56" s="26">
        <f>VLOOKUP(F56,'[1]CREATIVE PAINTS'!$C$6:$I$307,7,FALSE)</f>
        <v>2.2000000000000002</v>
      </c>
      <c r="J56" s="26">
        <f t="shared" si="0"/>
        <v>40</v>
      </c>
      <c r="K56" s="26">
        <v>25</v>
      </c>
      <c r="L56" s="49">
        <f t="shared" si="3"/>
        <v>197</v>
      </c>
      <c r="M56" s="42" t="s">
        <v>409</v>
      </c>
    </row>
    <row r="57" spans="1:13" s="7" customFormat="1" ht="14.45" customHeight="1">
      <c r="A57" s="48">
        <f t="shared" si="2"/>
        <v>53</v>
      </c>
      <c r="B57" s="24" t="s">
        <v>517</v>
      </c>
      <c r="C57" s="24" t="s">
        <v>525</v>
      </c>
      <c r="D57" s="24" t="s">
        <v>526</v>
      </c>
      <c r="E57" s="27" t="s">
        <v>22</v>
      </c>
      <c r="F57" s="24" t="s">
        <v>30</v>
      </c>
      <c r="G57" s="24">
        <v>8</v>
      </c>
      <c r="H57" s="24">
        <v>130</v>
      </c>
      <c r="I57" s="26">
        <f>VLOOKUP(F57,'[1]CREATIVE PAINTS'!$C$6:$I$307,7,FALSE)</f>
        <v>2.2000000000000002</v>
      </c>
      <c r="J57" s="26">
        <f t="shared" si="0"/>
        <v>64</v>
      </c>
      <c r="K57" s="26">
        <v>25</v>
      </c>
      <c r="L57" s="49">
        <f t="shared" si="3"/>
        <v>375</v>
      </c>
      <c r="M57" s="42" t="s">
        <v>356</v>
      </c>
    </row>
    <row r="58" spans="1:13" s="7" customFormat="1" ht="14.45" customHeight="1">
      <c r="A58" s="48">
        <f t="shared" si="2"/>
        <v>54</v>
      </c>
      <c r="B58" s="24" t="s">
        <v>517</v>
      </c>
      <c r="C58" s="24" t="s">
        <v>527</v>
      </c>
      <c r="D58" s="24" t="s">
        <v>528</v>
      </c>
      <c r="E58" s="27" t="s">
        <v>22</v>
      </c>
      <c r="F58" s="24" t="s">
        <v>42</v>
      </c>
      <c r="G58" s="24">
        <v>6</v>
      </c>
      <c r="H58" s="24">
        <v>70</v>
      </c>
      <c r="I58" s="26">
        <f>VLOOKUP(F58,'[1]CREATIVE PAINTS'!$C$6:$I$307,7,FALSE)</f>
        <v>2.2000000000000002</v>
      </c>
      <c r="J58" s="26">
        <f t="shared" si="0"/>
        <v>48</v>
      </c>
      <c r="K58" s="26">
        <v>25</v>
      </c>
      <c r="L58" s="49">
        <f t="shared" si="3"/>
        <v>227</v>
      </c>
      <c r="M58" s="42" t="s">
        <v>353</v>
      </c>
    </row>
    <row r="59" spans="1:13" s="7" customFormat="1" ht="14.45" customHeight="1">
      <c r="A59" s="48">
        <f t="shared" si="2"/>
        <v>55</v>
      </c>
      <c r="B59" s="24" t="s">
        <v>517</v>
      </c>
      <c r="C59" s="24" t="s">
        <v>529</v>
      </c>
      <c r="D59" s="24" t="s">
        <v>530</v>
      </c>
      <c r="E59" s="27" t="s">
        <v>22</v>
      </c>
      <c r="F59" s="24" t="s">
        <v>531</v>
      </c>
      <c r="G59" s="24">
        <v>9</v>
      </c>
      <c r="H59" s="24">
        <v>120</v>
      </c>
      <c r="I59" s="26">
        <f>VLOOKUP(F59,'[1]CREATIVE PAINTS'!$C$6:$I$307,7,FALSE)</f>
        <v>2.66</v>
      </c>
      <c r="J59" s="26">
        <f t="shared" si="0"/>
        <v>72</v>
      </c>
      <c r="K59" s="26">
        <v>25</v>
      </c>
      <c r="L59" s="49">
        <f t="shared" si="3"/>
        <v>416.20000000000005</v>
      </c>
      <c r="M59" s="42" t="s">
        <v>532</v>
      </c>
    </row>
    <row r="60" spans="1:13" s="7" customFormat="1" ht="14.45" customHeight="1" thickBot="1">
      <c r="A60" s="50">
        <f t="shared" si="2"/>
        <v>56</v>
      </c>
      <c r="B60" s="51" t="s">
        <v>517</v>
      </c>
      <c r="C60" s="51" t="s">
        <v>533</v>
      </c>
      <c r="D60" s="51" t="s">
        <v>534</v>
      </c>
      <c r="E60" s="52" t="s">
        <v>22</v>
      </c>
      <c r="F60" s="51" t="s">
        <v>35</v>
      </c>
      <c r="G60" s="51">
        <v>21</v>
      </c>
      <c r="H60" s="51">
        <v>230</v>
      </c>
      <c r="I60" s="53">
        <f>VLOOKUP(F60,'[1]CREATIVE PAINTS'!$C$6:$I$307,7,FALSE)</f>
        <v>2.2000000000000002</v>
      </c>
      <c r="J60" s="53">
        <f t="shared" si="0"/>
        <v>168</v>
      </c>
      <c r="K60" s="53">
        <v>25</v>
      </c>
      <c r="L60" s="54">
        <f t="shared" si="3"/>
        <v>699</v>
      </c>
      <c r="M60" s="42" t="s">
        <v>352</v>
      </c>
    </row>
    <row r="61" spans="1:13" s="7" customFormat="1" ht="14.45" customHeight="1" thickBot="1">
      <c r="A61" s="68" t="s">
        <v>535</v>
      </c>
      <c r="B61" s="69"/>
      <c r="C61" s="69"/>
      <c r="D61" s="69"/>
      <c r="E61" s="69"/>
      <c r="F61" s="69"/>
      <c r="G61" s="69"/>
      <c r="H61" s="69"/>
      <c r="I61" s="69"/>
      <c r="J61" s="69"/>
      <c r="K61" s="70"/>
      <c r="L61" s="55">
        <f>ROUND(SUM(L5:L60),0)</f>
        <v>51334</v>
      </c>
      <c r="M61" s="38"/>
    </row>
    <row r="62" spans="1:13" s="7" customFormat="1" ht="14.45" customHeight="1" thickBot="1">
      <c r="A62" s="39"/>
      <c r="B62"/>
      <c r="C62"/>
      <c r="D62"/>
      <c r="E62"/>
      <c r="F62"/>
      <c r="G62" s="41">
        <f>SUM(G5:G60)</f>
        <v>1071</v>
      </c>
      <c r="H62" s="41">
        <f>SUM(H5:H60)</f>
        <v>15115</v>
      </c>
      <c r="I62" s="40"/>
      <c r="J62" s="40"/>
      <c r="K62" s="40"/>
      <c r="L62" s="40"/>
      <c r="M62"/>
    </row>
    <row r="63" spans="1:13" s="9" customFormat="1" ht="36.75" customHeight="1" thickBot="1">
      <c r="A63" s="65" t="s">
        <v>347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7"/>
    </row>
    <row r="64" spans="1:13" s="10" customFormat="1" ht="50.25" customHeight="1" thickBot="1">
      <c r="A64" s="56" t="s">
        <v>20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8"/>
    </row>
    <row r="65" spans="6:6" ht="14.1" customHeight="1"/>
    <row r="69" spans="6:6">
      <c r="F69" s="10"/>
    </row>
  </sheetData>
  <sortState ref="B5:N75">
    <sortCondition ref="B5:B75"/>
    <sortCondition ref="C5:C75"/>
  </sortState>
  <mergeCells count="7">
    <mergeCell ref="A64:L64"/>
    <mergeCell ref="A3:F3"/>
    <mergeCell ref="A2:F2"/>
    <mergeCell ref="G2:L2"/>
    <mergeCell ref="G3:L3"/>
    <mergeCell ref="A63:L63"/>
    <mergeCell ref="A61:K61"/>
  </mergeCells>
  <pageMargins left="0.27559055118110237" right="0.11811023622047245" top="0.39370078740157483" bottom="0.47244094488188981" header="0.19685039370078741" footer="0.23622047244094491"/>
  <pageSetup scale="87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44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338</v>
      </c>
      <c r="K1" s="22" t="s">
        <v>339</v>
      </c>
      <c r="L1" s="22" t="s">
        <v>9</v>
      </c>
    </row>
    <row r="2" spans="1:12">
      <c r="A2" s="23">
        <v>1</v>
      </c>
      <c r="B2" s="24" t="s">
        <v>55</v>
      </c>
      <c r="C2" s="24" t="s">
        <v>56</v>
      </c>
      <c r="D2" s="24" t="s">
        <v>57</v>
      </c>
      <c r="E2" s="25" t="s">
        <v>22</v>
      </c>
      <c r="F2" s="24" t="s">
        <v>36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55</v>
      </c>
      <c r="C3" s="24" t="s">
        <v>58</v>
      </c>
      <c r="D3" s="24" t="s">
        <v>59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55</v>
      </c>
      <c r="C4" s="24" t="s">
        <v>60</v>
      </c>
      <c r="D4" s="24" t="s">
        <v>61</v>
      </c>
      <c r="E4" s="25" t="s">
        <v>22</v>
      </c>
      <c r="F4" s="24" t="s">
        <v>62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55</v>
      </c>
      <c r="C5" s="24" t="s">
        <v>63</v>
      </c>
      <c r="D5" s="24" t="s">
        <v>64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55</v>
      </c>
      <c r="C6" s="24" t="s">
        <v>65</v>
      </c>
      <c r="D6" s="24" t="s">
        <v>66</v>
      </c>
      <c r="E6" s="25" t="s">
        <v>22</v>
      </c>
      <c r="F6" s="24" t="s">
        <v>34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55</v>
      </c>
      <c r="C7" s="24" t="s">
        <v>67</v>
      </c>
      <c r="D7" s="24" t="s">
        <v>68</v>
      </c>
      <c r="E7" s="25" t="s">
        <v>22</v>
      </c>
      <c r="F7" s="24" t="s">
        <v>36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55</v>
      </c>
      <c r="C8" s="24" t="s">
        <v>69</v>
      </c>
      <c r="D8" s="24" t="s">
        <v>70</v>
      </c>
      <c r="E8" s="25" t="s">
        <v>22</v>
      </c>
      <c r="F8" s="29" t="s">
        <v>341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55</v>
      </c>
      <c r="C9" s="24" t="s">
        <v>71</v>
      </c>
      <c r="D9" s="24" t="s">
        <v>72</v>
      </c>
      <c r="E9" s="25" t="s">
        <v>22</v>
      </c>
      <c r="F9" s="24" t="s">
        <v>73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55</v>
      </c>
      <c r="C10" s="24" t="s">
        <v>74</v>
      </c>
      <c r="D10" s="24" t="s">
        <v>75</v>
      </c>
      <c r="E10" s="25" t="s">
        <v>22</v>
      </c>
      <c r="F10" s="24" t="s">
        <v>48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55</v>
      </c>
      <c r="C11" s="24" t="s">
        <v>76</v>
      </c>
      <c r="D11" s="24" t="s">
        <v>77</v>
      </c>
      <c r="E11" s="25" t="s">
        <v>22</v>
      </c>
      <c r="F11" s="24" t="s">
        <v>48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55</v>
      </c>
      <c r="C12" s="24" t="s">
        <v>78</v>
      </c>
      <c r="D12" s="24" t="s">
        <v>79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55</v>
      </c>
      <c r="C13" s="24" t="s">
        <v>80</v>
      </c>
      <c r="D13" s="24" t="s">
        <v>81</v>
      </c>
      <c r="E13" s="25" t="s">
        <v>22</v>
      </c>
      <c r="F13" s="24" t="s">
        <v>82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55</v>
      </c>
      <c r="C14" s="24" t="s">
        <v>83</v>
      </c>
      <c r="D14" s="24" t="s">
        <v>84</v>
      </c>
      <c r="E14" s="25" t="s">
        <v>22</v>
      </c>
      <c r="F14" s="24" t="s">
        <v>82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55</v>
      </c>
      <c r="C15" s="24" t="s">
        <v>85</v>
      </c>
      <c r="D15" s="24" t="s">
        <v>86</v>
      </c>
      <c r="E15" s="25" t="s">
        <v>22</v>
      </c>
      <c r="F15" s="24" t="s">
        <v>43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55</v>
      </c>
      <c r="C16" s="24" t="s">
        <v>87</v>
      </c>
      <c r="D16" s="24" t="s">
        <v>88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55</v>
      </c>
      <c r="C17" s="24" t="s">
        <v>89</v>
      </c>
      <c r="D17" s="24" t="s">
        <v>90</v>
      </c>
      <c r="E17" s="25" t="s">
        <v>22</v>
      </c>
      <c r="F17" s="27" t="s">
        <v>342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55</v>
      </c>
      <c r="C18" s="24" t="s">
        <v>91</v>
      </c>
      <c r="D18" s="24" t="s">
        <v>92</v>
      </c>
      <c r="E18" s="25" t="s">
        <v>22</v>
      </c>
      <c r="F18" s="24" t="s">
        <v>93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55</v>
      </c>
      <c r="C19" s="24" t="s">
        <v>94</v>
      </c>
      <c r="D19" s="24" t="s">
        <v>95</v>
      </c>
      <c r="E19" s="25" t="s">
        <v>22</v>
      </c>
      <c r="F19" s="24" t="s">
        <v>96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55</v>
      </c>
      <c r="C20" s="24" t="s">
        <v>97</v>
      </c>
      <c r="D20" s="24" t="s">
        <v>98</v>
      </c>
      <c r="E20" s="25" t="s">
        <v>22</v>
      </c>
      <c r="F20" s="24" t="s">
        <v>32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55</v>
      </c>
      <c r="C21" s="24" t="s">
        <v>99</v>
      </c>
      <c r="D21" s="24" t="s">
        <v>100</v>
      </c>
      <c r="E21" s="25" t="s">
        <v>22</v>
      </c>
      <c r="F21" s="29" t="s">
        <v>343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55</v>
      </c>
      <c r="C22" s="24" t="s">
        <v>101</v>
      </c>
      <c r="D22" s="24" t="s">
        <v>102</v>
      </c>
      <c r="E22" s="25" t="s">
        <v>22</v>
      </c>
      <c r="F22" s="24" t="s">
        <v>50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55</v>
      </c>
      <c r="C23" s="24" t="s">
        <v>103</v>
      </c>
      <c r="D23" s="24" t="s">
        <v>104</v>
      </c>
      <c r="E23" s="25" t="s">
        <v>22</v>
      </c>
      <c r="F23" s="24" t="s">
        <v>39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105</v>
      </c>
      <c r="C24" s="24" t="s">
        <v>106</v>
      </c>
      <c r="D24" s="24" t="s">
        <v>107</v>
      </c>
      <c r="E24" s="25" t="s">
        <v>22</v>
      </c>
      <c r="F24" s="27" t="s">
        <v>108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105</v>
      </c>
      <c r="C25" s="24" t="s">
        <v>109</v>
      </c>
      <c r="D25" s="24" t="s">
        <v>110</v>
      </c>
      <c r="E25" s="25" t="s">
        <v>22</v>
      </c>
      <c r="F25" s="24" t="s">
        <v>111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105</v>
      </c>
      <c r="C26" s="24" t="s">
        <v>112</v>
      </c>
      <c r="D26" s="24" t="s">
        <v>113</v>
      </c>
      <c r="E26" s="25" t="s">
        <v>22</v>
      </c>
      <c r="F26" s="24" t="s">
        <v>34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105</v>
      </c>
      <c r="C27" s="24" t="s">
        <v>114</v>
      </c>
      <c r="D27" s="24" t="s">
        <v>115</v>
      </c>
      <c r="E27" s="25" t="s">
        <v>22</v>
      </c>
      <c r="F27" s="24" t="s">
        <v>47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105</v>
      </c>
      <c r="C28" s="24" t="s">
        <v>116</v>
      </c>
      <c r="D28" s="24" t="s">
        <v>117</v>
      </c>
      <c r="E28" s="25" t="s">
        <v>22</v>
      </c>
      <c r="F28" s="24" t="s">
        <v>37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105</v>
      </c>
      <c r="C29" s="24" t="s">
        <v>118</v>
      </c>
      <c r="D29" s="24" t="s">
        <v>119</v>
      </c>
      <c r="E29" s="25" t="s">
        <v>22</v>
      </c>
      <c r="F29" s="24" t="s">
        <v>54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105</v>
      </c>
      <c r="C30" s="24" t="s">
        <v>120</v>
      </c>
      <c r="D30" s="24" t="s">
        <v>121</v>
      </c>
      <c r="E30" s="25" t="s">
        <v>22</v>
      </c>
      <c r="F30" s="24" t="s">
        <v>122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123</v>
      </c>
      <c r="C31" s="24" t="s">
        <v>124</v>
      </c>
      <c r="D31" s="24" t="s">
        <v>125</v>
      </c>
      <c r="E31" s="25" t="s">
        <v>22</v>
      </c>
      <c r="F31" s="24" t="s">
        <v>126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123</v>
      </c>
      <c r="C32" s="24" t="s">
        <v>127</v>
      </c>
      <c r="D32" s="24" t="s">
        <v>128</v>
      </c>
      <c r="E32" s="25" t="s">
        <v>22</v>
      </c>
      <c r="F32" s="24" t="s">
        <v>129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123</v>
      </c>
      <c r="C33" s="24" t="s">
        <v>130</v>
      </c>
      <c r="D33" s="24" t="s">
        <v>131</v>
      </c>
      <c r="E33" s="25" t="s">
        <v>22</v>
      </c>
      <c r="F33" s="24" t="s">
        <v>132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123</v>
      </c>
      <c r="C34" s="24" t="s">
        <v>133</v>
      </c>
      <c r="D34" s="24" t="s">
        <v>134</v>
      </c>
      <c r="E34" s="25" t="s">
        <v>22</v>
      </c>
      <c r="F34" s="24" t="s">
        <v>35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123</v>
      </c>
      <c r="C35" s="24" t="s">
        <v>135</v>
      </c>
      <c r="D35" s="24" t="s">
        <v>136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123</v>
      </c>
      <c r="C36" s="24" t="s">
        <v>137</v>
      </c>
      <c r="D36" s="24" t="s">
        <v>138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123</v>
      </c>
      <c r="C37" s="24" t="s">
        <v>139</v>
      </c>
      <c r="D37" s="24" t="s">
        <v>140</v>
      </c>
      <c r="E37" s="25" t="s">
        <v>22</v>
      </c>
      <c r="F37" s="24" t="s">
        <v>40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123</v>
      </c>
      <c r="C38" s="24" t="s">
        <v>141</v>
      </c>
      <c r="D38" s="24" t="s">
        <v>142</v>
      </c>
      <c r="E38" s="25" t="s">
        <v>22</v>
      </c>
      <c r="F38" s="24" t="s">
        <v>46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123</v>
      </c>
      <c r="C39" s="24" t="s">
        <v>143</v>
      </c>
      <c r="D39" s="24" t="s">
        <v>144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123</v>
      </c>
      <c r="C40" s="24" t="s">
        <v>145</v>
      </c>
      <c r="D40" s="24" t="s">
        <v>146</v>
      </c>
      <c r="E40" s="25" t="s">
        <v>22</v>
      </c>
      <c r="F40" s="24" t="s">
        <v>147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123</v>
      </c>
      <c r="C41" s="24" t="s">
        <v>148</v>
      </c>
      <c r="D41" s="24" t="s">
        <v>149</v>
      </c>
      <c r="E41" s="25" t="s">
        <v>22</v>
      </c>
      <c r="F41" s="24" t="s">
        <v>150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123</v>
      </c>
      <c r="C42" s="24" t="s">
        <v>151</v>
      </c>
      <c r="D42" s="24" t="s">
        <v>152</v>
      </c>
      <c r="E42" s="25" t="s">
        <v>22</v>
      </c>
      <c r="F42" s="24" t="s">
        <v>42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123</v>
      </c>
      <c r="C43" s="24" t="s">
        <v>153</v>
      </c>
      <c r="D43" s="24" t="s">
        <v>154</v>
      </c>
      <c r="E43" s="25" t="s">
        <v>22</v>
      </c>
      <c r="F43" s="24" t="s">
        <v>42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123</v>
      </c>
      <c r="C44" s="24" t="s">
        <v>155</v>
      </c>
      <c r="D44" s="24" t="s">
        <v>156</v>
      </c>
      <c r="E44" s="25" t="s">
        <v>22</v>
      </c>
      <c r="F44" s="24" t="s">
        <v>157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123</v>
      </c>
      <c r="C45" s="24" t="s">
        <v>158</v>
      </c>
      <c r="D45" s="24" t="s">
        <v>159</v>
      </c>
      <c r="E45" s="25" t="s">
        <v>22</v>
      </c>
      <c r="F45" s="24" t="s">
        <v>47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123</v>
      </c>
      <c r="C46" s="24" t="s">
        <v>160</v>
      </c>
      <c r="D46" s="24" t="s">
        <v>161</v>
      </c>
      <c r="E46" s="25" t="s">
        <v>22</v>
      </c>
      <c r="F46" s="24" t="s">
        <v>48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162</v>
      </c>
      <c r="C47" s="24" t="s">
        <v>163</v>
      </c>
      <c r="D47" s="24" t="s">
        <v>164</v>
      </c>
      <c r="E47" s="25" t="s">
        <v>22</v>
      </c>
      <c r="F47" s="24" t="s">
        <v>43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162</v>
      </c>
      <c r="C48" s="24" t="s">
        <v>165</v>
      </c>
      <c r="D48" s="24" t="s">
        <v>166</v>
      </c>
      <c r="E48" s="25" t="s">
        <v>22</v>
      </c>
      <c r="F48" s="24" t="s">
        <v>38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167</v>
      </c>
      <c r="C49" s="24" t="s">
        <v>168</v>
      </c>
      <c r="D49" s="24" t="s">
        <v>169</v>
      </c>
      <c r="E49" s="25" t="s">
        <v>22</v>
      </c>
      <c r="F49" s="24" t="s">
        <v>36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167</v>
      </c>
      <c r="C50" s="24" t="s">
        <v>170</v>
      </c>
      <c r="D50" s="24" t="s">
        <v>171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172</v>
      </c>
      <c r="C51" s="24" t="s">
        <v>173</v>
      </c>
      <c r="D51" s="24" t="s">
        <v>174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172</v>
      </c>
      <c r="C52" s="24" t="s">
        <v>175</v>
      </c>
      <c r="D52" s="24" t="s">
        <v>176</v>
      </c>
      <c r="E52" s="25" t="s">
        <v>22</v>
      </c>
      <c r="F52" s="24" t="s">
        <v>42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172</v>
      </c>
      <c r="C53" s="24" t="s">
        <v>177</v>
      </c>
      <c r="D53" s="24" t="s">
        <v>178</v>
      </c>
      <c r="E53" s="25" t="s">
        <v>22</v>
      </c>
      <c r="F53" s="24" t="s">
        <v>179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180</v>
      </c>
      <c r="C54" s="24" t="s">
        <v>181</v>
      </c>
      <c r="D54" s="24" t="s">
        <v>182</v>
      </c>
      <c r="E54" s="25" t="s">
        <v>22</v>
      </c>
      <c r="F54" s="24" t="s">
        <v>183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180</v>
      </c>
      <c r="C55" s="24" t="s">
        <v>184</v>
      </c>
      <c r="D55" s="24" t="s">
        <v>185</v>
      </c>
      <c r="E55" s="25" t="s">
        <v>22</v>
      </c>
      <c r="F55" s="24" t="s">
        <v>33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180</v>
      </c>
      <c r="C56" s="24" t="s">
        <v>186</v>
      </c>
      <c r="D56" s="24" t="s">
        <v>187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180</v>
      </c>
      <c r="C57" s="24" t="s">
        <v>188</v>
      </c>
      <c r="D57" s="24" t="s">
        <v>189</v>
      </c>
      <c r="E57" s="25" t="s">
        <v>22</v>
      </c>
      <c r="F57" s="29" t="s">
        <v>344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180</v>
      </c>
      <c r="C58" s="24" t="s">
        <v>190</v>
      </c>
      <c r="D58" s="24" t="s">
        <v>191</v>
      </c>
      <c r="E58" s="25" t="s">
        <v>22</v>
      </c>
      <c r="F58" s="29" t="s">
        <v>344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180</v>
      </c>
      <c r="C59" s="24" t="s">
        <v>192</v>
      </c>
      <c r="D59" s="24" t="s">
        <v>193</v>
      </c>
      <c r="E59" s="25" t="s">
        <v>22</v>
      </c>
      <c r="F59" s="24" t="s">
        <v>194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180</v>
      </c>
      <c r="C60" s="24" t="s">
        <v>195</v>
      </c>
      <c r="D60" s="24" t="s">
        <v>196</v>
      </c>
      <c r="E60" s="25" t="s">
        <v>22</v>
      </c>
      <c r="F60" s="24" t="s">
        <v>197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180</v>
      </c>
      <c r="C61" s="24" t="s">
        <v>198</v>
      </c>
      <c r="D61" s="24" t="s">
        <v>199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200</v>
      </c>
      <c r="C62" s="24" t="s">
        <v>201</v>
      </c>
      <c r="D62" s="28">
        <v>1031</v>
      </c>
      <c r="E62" s="25" t="s">
        <v>22</v>
      </c>
      <c r="F62" s="24" t="s">
        <v>33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200</v>
      </c>
      <c r="C63" s="24" t="s">
        <v>203</v>
      </c>
      <c r="D63" s="24" t="s">
        <v>202</v>
      </c>
      <c r="E63" s="25" t="s">
        <v>22</v>
      </c>
      <c r="F63" s="24" t="s">
        <v>204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205</v>
      </c>
      <c r="C64" s="24" t="s">
        <v>206</v>
      </c>
      <c r="D64" s="24" t="s">
        <v>207</v>
      </c>
      <c r="E64" s="25" t="s">
        <v>22</v>
      </c>
      <c r="F64" s="24" t="s">
        <v>52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205</v>
      </c>
      <c r="C65" s="24" t="s">
        <v>208</v>
      </c>
      <c r="D65" s="24" t="s">
        <v>209</v>
      </c>
      <c r="E65" s="25" t="s">
        <v>22</v>
      </c>
      <c r="F65" s="24" t="s">
        <v>41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205</v>
      </c>
      <c r="C66" s="24" t="s">
        <v>210</v>
      </c>
      <c r="D66" s="24" t="s">
        <v>211</v>
      </c>
      <c r="E66" s="25" t="s">
        <v>22</v>
      </c>
      <c r="F66" s="24" t="s">
        <v>32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205</v>
      </c>
      <c r="C67" s="24" t="s">
        <v>212</v>
      </c>
      <c r="D67" s="24" t="s">
        <v>213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205</v>
      </c>
      <c r="C68" s="24" t="s">
        <v>214</v>
      </c>
      <c r="D68" s="24" t="s">
        <v>215</v>
      </c>
      <c r="E68" s="25" t="s">
        <v>22</v>
      </c>
      <c r="F68" s="24" t="s">
        <v>43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216</v>
      </c>
      <c r="C69" s="24" t="s">
        <v>217</v>
      </c>
      <c r="D69" s="24" t="s">
        <v>218</v>
      </c>
      <c r="E69" s="25" t="s">
        <v>22</v>
      </c>
      <c r="F69" s="24" t="s">
        <v>219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216</v>
      </c>
      <c r="C70" s="24" t="s">
        <v>220</v>
      </c>
      <c r="D70" s="24" t="s">
        <v>221</v>
      </c>
      <c r="E70" s="25" t="s">
        <v>22</v>
      </c>
      <c r="F70" s="24" t="s">
        <v>43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216</v>
      </c>
      <c r="C71" s="24" t="s">
        <v>222</v>
      </c>
      <c r="D71" s="24" t="s">
        <v>223</v>
      </c>
      <c r="E71" s="25" t="s">
        <v>22</v>
      </c>
      <c r="F71" s="24" t="s">
        <v>224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216</v>
      </c>
      <c r="C72" s="24" t="s">
        <v>225</v>
      </c>
      <c r="D72" s="24" t="s">
        <v>226</v>
      </c>
      <c r="E72" s="25" t="s">
        <v>22</v>
      </c>
      <c r="F72" s="24" t="s">
        <v>227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216</v>
      </c>
      <c r="C73" s="24" t="s">
        <v>228</v>
      </c>
      <c r="D73" s="24" t="s">
        <v>229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216</v>
      </c>
      <c r="C74" s="24" t="s">
        <v>230</v>
      </c>
      <c r="D74" s="24" t="s">
        <v>231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232</v>
      </c>
      <c r="C75" s="24" t="s">
        <v>233</v>
      </c>
      <c r="D75" s="24" t="s">
        <v>234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232</v>
      </c>
      <c r="C76" s="24" t="s">
        <v>235</v>
      </c>
      <c r="D76" s="24" t="s">
        <v>236</v>
      </c>
      <c r="E76" s="25" t="s">
        <v>22</v>
      </c>
      <c r="F76" s="24" t="s">
        <v>237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232</v>
      </c>
      <c r="C77" s="24" t="s">
        <v>238</v>
      </c>
      <c r="D77" s="24" t="s">
        <v>239</v>
      </c>
      <c r="E77" s="25" t="s">
        <v>22</v>
      </c>
      <c r="F77" s="29" t="s">
        <v>345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240</v>
      </c>
      <c r="C78" s="24" t="s">
        <v>241</v>
      </c>
      <c r="D78" s="24" t="s">
        <v>242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240</v>
      </c>
      <c r="C79" s="24" t="s">
        <v>243</v>
      </c>
      <c r="D79" s="24" t="s">
        <v>244</v>
      </c>
      <c r="E79" s="25" t="s">
        <v>22</v>
      </c>
      <c r="F79" s="24" t="s">
        <v>132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240</v>
      </c>
      <c r="C80" s="24" t="s">
        <v>245</v>
      </c>
      <c r="D80" s="24" t="s">
        <v>246</v>
      </c>
      <c r="E80" s="25" t="s">
        <v>22</v>
      </c>
      <c r="F80" s="24" t="s">
        <v>247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240</v>
      </c>
      <c r="C81" s="24" t="s">
        <v>248</v>
      </c>
      <c r="D81" s="24" t="s">
        <v>249</v>
      </c>
      <c r="E81" s="25" t="s">
        <v>22</v>
      </c>
      <c r="F81" s="24" t="s">
        <v>52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250</v>
      </c>
      <c r="C82" s="24" t="s">
        <v>251</v>
      </c>
      <c r="D82" s="24" t="s">
        <v>252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253</v>
      </c>
      <c r="C83" s="24" t="s">
        <v>254</v>
      </c>
      <c r="D83" s="24" t="s">
        <v>255</v>
      </c>
      <c r="E83" s="25" t="s">
        <v>22</v>
      </c>
      <c r="F83" s="24" t="s">
        <v>45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253</v>
      </c>
      <c r="C84" s="24" t="s">
        <v>256</v>
      </c>
      <c r="D84" s="24" t="s">
        <v>257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253</v>
      </c>
      <c r="C85" s="24" t="s">
        <v>258</v>
      </c>
      <c r="D85" s="24" t="s">
        <v>259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253</v>
      </c>
      <c r="C86" s="24" t="s">
        <v>260</v>
      </c>
      <c r="D86" s="24" t="s">
        <v>261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253</v>
      </c>
      <c r="C87" s="24" t="s">
        <v>262</v>
      </c>
      <c r="D87" s="24" t="s">
        <v>263</v>
      </c>
      <c r="E87" s="25" t="s">
        <v>22</v>
      </c>
      <c r="F87" s="24" t="s">
        <v>237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253</v>
      </c>
      <c r="C88" s="24" t="s">
        <v>264</v>
      </c>
      <c r="D88" s="24" t="s">
        <v>265</v>
      </c>
      <c r="E88" s="25" t="s">
        <v>22</v>
      </c>
      <c r="F88" s="24" t="s">
        <v>194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253</v>
      </c>
      <c r="C89" s="24" t="s">
        <v>266</v>
      </c>
      <c r="D89" s="24" t="s">
        <v>267</v>
      </c>
      <c r="E89" s="25" t="s">
        <v>22</v>
      </c>
      <c r="F89" s="24" t="s">
        <v>197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253</v>
      </c>
      <c r="C90" s="24" t="s">
        <v>268</v>
      </c>
      <c r="D90" s="24" t="s">
        <v>269</v>
      </c>
      <c r="E90" s="25" t="s">
        <v>22</v>
      </c>
      <c r="F90" s="29" t="s">
        <v>345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253</v>
      </c>
      <c r="C91" s="24" t="s">
        <v>270</v>
      </c>
      <c r="D91" s="24" t="s">
        <v>271</v>
      </c>
      <c r="E91" s="25" t="s">
        <v>22</v>
      </c>
      <c r="F91" s="24" t="s">
        <v>272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253</v>
      </c>
      <c r="C92" s="24" t="s">
        <v>273</v>
      </c>
      <c r="D92" s="24" t="s">
        <v>274</v>
      </c>
      <c r="E92" s="25" t="s">
        <v>22</v>
      </c>
      <c r="F92" s="24" t="s">
        <v>52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253</v>
      </c>
      <c r="C93" s="24" t="s">
        <v>275</v>
      </c>
      <c r="D93" s="24" t="s">
        <v>276</v>
      </c>
      <c r="E93" s="25" t="s">
        <v>22</v>
      </c>
      <c r="F93" s="24" t="s">
        <v>33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253</v>
      </c>
      <c r="C94" s="24" t="s">
        <v>277</v>
      </c>
      <c r="D94" s="24" t="s">
        <v>278</v>
      </c>
      <c r="E94" s="25" t="s">
        <v>22</v>
      </c>
      <c r="F94" s="24" t="s">
        <v>279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280</v>
      </c>
      <c r="C95" s="24" t="s">
        <v>281</v>
      </c>
      <c r="D95" s="24" t="s">
        <v>282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280</v>
      </c>
      <c r="C96" s="24" t="s">
        <v>283</v>
      </c>
      <c r="D96" s="24" t="s">
        <v>284</v>
      </c>
      <c r="E96" s="25" t="s">
        <v>22</v>
      </c>
      <c r="F96" s="24" t="s">
        <v>285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280</v>
      </c>
      <c r="C97" s="24" t="s">
        <v>286</v>
      </c>
      <c r="D97" s="24" t="s">
        <v>287</v>
      </c>
      <c r="E97" s="25" t="s">
        <v>22</v>
      </c>
      <c r="F97" s="24" t="s">
        <v>49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280</v>
      </c>
      <c r="C98" s="24" t="s">
        <v>288</v>
      </c>
      <c r="D98" s="24" t="s">
        <v>289</v>
      </c>
      <c r="E98" s="25" t="s">
        <v>22</v>
      </c>
      <c r="F98" s="24" t="s">
        <v>43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280</v>
      </c>
      <c r="C99" s="24" t="s">
        <v>290</v>
      </c>
      <c r="D99" s="24" t="s">
        <v>291</v>
      </c>
      <c r="E99" s="25" t="s">
        <v>22</v>
      </c>
      <c r="F99" s="24" t="s">
        <v>43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280</v>
      </c>
      <c r="C100" s="24" t="s">
        <v>292</v>
      </c>
      <c r="D100" s="24" t="s">
        <v>293</v>
      </c>
      <c r="E100" s="25" t="s">
        <v>22</v>
      </c>
      <c r="F100" s="24" t="s">
        <v>294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280</v>
      </c>
      <c r="C101" s="24" t="s">
        <v>295</v>
      </c>
      <c r="D101" s="24" t="s">
        <v>296</v>
      </c>
      <c r="E101" s="25" t="s">
        <v>22</v>
      </c>
      <c r="F101" s="24" t="s">
        <v>36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297</v>
      </c>
      <c r="C102" s="24" t="s">
        <v>298</v>
      </c>
      <c r="D102" s="24" t="s">
        <v>299</v>
      </c>
      <c r="E102" s="25" t="s">
        <v>22</v>
      </c>
      <c r="F102" s="29" t="s">
        <v>340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297</v>
      </c>
      <c r="C103" s="24" t="s">
        <v>300</v>
      </c>
      <c r="D103" s="24" t="s">
        <v>301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297</v>
      </c>
      <c r="C104" s="24" t="s">
        <v>302</v>
      </c>
      <c r="D104" s="24" t="s">
        <v>303</v>
      </c>
      <c r="E104" s="25" t="s">
        <v>22</v>
      </c>
      <c r="F104" s="29" t="s">
        <v>346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297</v>
      </c>
      <c r="C105" s="24" t="s">
        <v>304</v>
      </c>
      <c r="D105" s="24" t="s">
        <v>305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306</v>
      </c>
      <c r="C106" s="24" t="s">
        <v>307</v>
      </c>
      <c r="D106" s="24" t="s">
        <v>308</v>
      </c>
      <c r="E106" s="25" t="s">
        <v>22</v>
      </c>
      <c r="F106" s="24" t="s">
        <v>309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306</v>
      </c>
      <c r="C107" s="24" t="s">
        <v>310</v>
      </c>
      <c r="D107" s="24" t="s">
        <v>311</v>
      </c>
      <c r="E107" s="25" t="s">
        <v>22</v>
      </c>
      <c r="F107" s="29" t="s">
        <v>345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312</v>
      </c>
      <c r="C108" s="24" t="s">
        <v>313</v>
      </c>
      <c r="D108" s="24" t="s">
        <v>314</v>
      </c>
      <c r="E108" s="25" t="s">
        <v>22</v>
      </c>
      <c r="F108" s="24" t="s">
        <v>315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312</v>
      </c>
      <c r="C109" s="24" t="s">
        <v>316</v>
      </c>
      <c r="D109" s="24" t="s">
        <v>317</v>
      </c>
      <c r="E109" s="25" t="s">
        <v>22</v>
      </c>
      <c r="F109" s="24" t="s">
        <v>31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312</v>
      </c>
      <c r="C110" s="24" t="s">
        <v>318</v>
      </c>
      <c r="D110" s="24" t="s">
        <v>319</v>
      </c>
      <c r="E110" s="25" t="s">
        <v>22</v>
      </c>
      <c r="F110" s="24" t="s">
        <v>37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320</v>
      </c>
      <c r="C111" s="24" t="s">
        <v>321</v>
      </c>
      <c r="D111" s="24" t="s">
        <v>322</v>
      </c>
      <c r="E111" s="25" t="s">
        <v>22</v>
      </c>
      <c r="F111" s="24" t="s">
        <v>53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320</v>
      </c>
      <c r="C112" s="24" t="s">
        <v>323</v>
      </c>
      <c r="D112" s="24" t="s">
        <v>324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320</v>
      </c>
      <c r="C113" s="24" t="s">
        <v>325</v>
      </c>
      <c r="D113" s="24" t="s">
        <v>326</v>
      </c>
      <c r="E113" s="25" t="s">
        <v>22</v>
      </c>
      <c r="F113" s="24" t="s">
        <v>51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327</v>
      </c>
      <c r="C114" s="24" t="s">
        <v>328</v>
      </c>
      <c r="D114" s="24" t="s">
        <v>329</v>
      </c>
      <c r="E114" s="25" t="s">
        <v>22</v>
      </c>
      <c r="F114" s="24" t="s">
        <v>330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327</v>
      </c>
      <c r="C115" s="24" t="s">
        <v>331</v>
      </c>
      <c r="D115" s="24" t="s">
        <v>332</v>
      </c>
      <c r="E115" s="25" t="s">
        <v>22</v>
      </c>
      <c r="F115" s="24" t="s">
        <v>272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327</v>
      </c>
      <c r="C116" s="24" t="s">
        <v>333</v>
      </c>
      <c r="D116" s="24" t="s">
        <v>334</v>
      </c>
      <c r="E116" s="25" t="s">
        <v>22</v>
      </c>
      <c r="F116" s="24" t="s">
        <v>51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327</v>
      </c>
      <c r="C117" s="24" t="s">
        <v>335</v>
      </c>
      <c r="D117" s="24" t="s">
        <v>336</v>
      </c>
      <c r="E117" s="25" t="s">
        <v>22</v>
      </c>
      <c r="F117" s="27" t="s">
        <v>337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2025-09-13T11:38:03Z</cp:lastPrinted>
  <dcterms:created xsi:type="dcterms:W3CDTF">2022-08-07T05:36:49Z</dcterms:created>
  <dcterms:modified xsi:type="dcterms:W3CDTF">2025-09-20T08:27:33Z</dcterms:modified>
</cp:coreProperties>
</file>