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Invoice!$A$4:$O$79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77" i="1" l="1"/>
  <c r="G77" i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L5" i="1"/>
  <c r="J5" i="1"/>
  <c r="L76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<sst xmlns="http://schemas.openxmlformats.org/spreadsheetml/2006/main" count="1057" uniqueCount="589">
  <si>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</si>
  <si>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</si>
  <si>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</si>
  <si>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</si>
  <si>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</si>
  <si>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</si>
  <si>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</si>
  <si>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</si>
  <si>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</si>
  <si>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</si>
  <si>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</si>
  <si>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</si>
  <si>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</si>
  <si>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</si>
  <si>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</si>
  <si>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</si>
  <si>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</si>
  <si>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</si>
  <si>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</si>
  <si>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</si>
  <si>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</si>
  <si>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</si>
  <si>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</si>
  <si>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</si>
  <si>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</si>
  <si>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</si>
  <si>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</si>
  <si>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PANDA ENTERPRISERSES</t>
  </si>
  <si>
    <t>CHAMPESWAR</t>
  </si>
  <si>
    <t>BHADRAK</t>
  </si>
  <si>
    <t>NANDIPUR</t>
  </si>
  <si>
    <t>MAA ELECTRICAL AND PAINTS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</si>
  <si>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</si>
  <si>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</si>
  <si>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</si>
  <si>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</si>
  <si>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</si>
  <si>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</si>
  <si>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</si>
  <si>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</si>
  <si>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</si>
  <si>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</si>
  <si>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</si>
  <si>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</si>
  <si>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</si>
  <si>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</si>
  <si>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</si>
  <si>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</si>
  <si>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</si>
  <si>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</si>
  <si>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</si>
  <si>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</si>
  <si>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</si>
  <si>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</si>
  <si>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</si>
  <si>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</si>
  <si>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</si>
  <si>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</si>
  <si>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</si>
  <si>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</si>
  <si>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</si>
  <si>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</si>
  <si>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</si>
  <si>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</si>
  <si>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</si>
  <si>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</si>
  <si>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</si>
  <si>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</si>
  <si>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</si>
  <si>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</si>
  <si>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</si>
  <si>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</si>
  <si>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</si>
  <si>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</si>
  <si>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</si>
  <si>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</si>
  <si>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</si>
  <si>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</si>
  <si>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</si>
  <si>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</si>
  <si>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</si>
  <si>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</si>
  <si>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</si>
  <si>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</si>
  <si>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</si>
  <si>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</si>
  <si>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</si>
  <si>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</si>
  <si>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</si>
  <si>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</si>
  <si>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</si>
  <si>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</si>
  <si>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</si>
  <si>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</si>
  <si>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</si>
  <si>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</si>
  <si>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</si>
  <si>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</si>
  <si>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</si>
  <si>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</si>
  <si>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</si>
  <si>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</si>
  <si>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</si>
  <si>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</si>
  <si>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</si>
  <si>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</si>
  <si>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</si>
  <si>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</si>
  <si>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</si>
  <si>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</si>
  <si>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</si>
  <si>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</si>
  <si>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</si>
  <si>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</si>
  <si>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</si>
  <si>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</si>
  <si>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</si>
  <si>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</si>
  <si>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</si>
  <si>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</si>
  <si>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</si>
  <si>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</si>
  <si>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</si>
  <si>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</si>
  <si>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</si>
  <si>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</si>
  <si>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</si>
  <si>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</si>
  <si>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</si>
  <si>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</si>
  <si>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</si>
  <si>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</si>
  <si>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</si>
  <si>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</si>
  <si>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</si>
  <si>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</si>
  <si>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</si>
  <si>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</si>
  <si>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</si>
  <si>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</si>
  <si>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</si>
  <si>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</si>
  <si>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</si>
  <si>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</si>
  <si>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</si>
  <si>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</si>
  <si>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</si>
  <si>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</si>
  <si>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</si>
  <si>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</si>
  <si>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</si>
  <si>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</si>
  <si>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</si>
  <si>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</si>
  <si>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</si>
  <si>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</si>
  <si>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</si>
  <si>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</si>
  <si>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</si>
  <si>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</si>
  <si>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</si>
  <si>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</si>
  <si>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</si>
  <si>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</si>
  <si>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</si>
  <si>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</si>
  <si>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</si>
  <si>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</si>
  <si>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</si>
  <si>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</si>
  <si>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</si>
  <si>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</si>
  <si>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</si>
  <si>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</si>
  <si>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</si>
  <si>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</si>
  <si>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</si>
  <si>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</si>
  <si>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</si>
  <si>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</si>
  <si>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</si>
  <si>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</si>
  <si>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</si>
  <si>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</si>
  <si>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</si>
  <si>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</si>
  <si>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</si>
  <si>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</si>
  <si>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</si>
  <si>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</si>
  <si>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</si>
  <si>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</si>
  <si>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</si>
  <si>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</si>
  <si>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</si>
  <si>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</si>
  <si>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</si>
  <si>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</si>
  <si>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</si>
  <si>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</si>
  <si>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</si>
  <si>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</si>
  <si>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</si>
  <si>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</si>
  <si>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</si>
  <si>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</si>
  <si>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</si>
  <si>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</si>
  <si>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</si>
  <si>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</si>
  <si>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</si>
  <si>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</si>
  <si>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</si>
  <si>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</si>
  <si>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</si>
  <si>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</si>
  <si>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</si>
  <si>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</si>
  <si>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</si>
  <si>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</si>
  <si>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</si>
  <si>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</si>
  <si>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</si>
  <si>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</si>
  <si>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</si>
  <si>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</si>
  <si>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</si>
  <si>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</si>
  <si>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</si>
  <si>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</si>
  <si>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</si>
  <si>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</si>
  <si>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</si>
  <si>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</si>
  <si>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</si>
  <si>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</si>
  <si>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</si>
  <si>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</si>
  <si>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</si>
  <si>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</si>
  <si>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</si>
  <si>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</si>
  <si>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</si>
  <si>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</si>
  <si>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</si>
  <si>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</si>
  <si>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</si>
  <si>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</si>
  <si>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</si>
  <si>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</si>
  <si>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</si>
  <si>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</si>
  <si>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</si>
  <si>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</si>
  <si>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</si>
  <si>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</si>
  <si>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</si>
  <si>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</si>
  <si>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</si>
  <si>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</si>
  <si>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</si>
  <si>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</si>
  <si>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</si>
  <si>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</si>
  <si>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</si>
  <si>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</si>
  <si>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</si>
  <si>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</si>
  <si>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</si>
  <si>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</si>
  <si>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</si>
  <si>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</si>
  <si>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</si>
  <si>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</si>
  <si>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</si>
  <si>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</si>
  <si>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</si>
  <si>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</si>
  <si>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</si>
  <si>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</si>
  <si>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</si>
  <si>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</si>
  <si>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</si>
  <si>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</si>
  <si>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</si>
  <si>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</si>
  <si>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</si>
  <si>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</si>
  <si>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</si>
  <si>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</si>
  <si>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</si>
  <si>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</si>
  <si>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</si>
  <si>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</si>
  <si>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</si>
  <si>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</si>
  <si>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</si>
  <si>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</si>
  <si>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</si>
  <si>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</si>
  <si>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</si>
  <si>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</si>
  <si>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</si>
  <si>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</si>
  <si>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</si>
  <si>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</si>
  <si>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</si>
  <si>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</si>
  <si>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</si>
  <si>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</si>
  <si>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</si>
  <si>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</si>
  <si>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</si>
  <si>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</si>
  <si>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</si>
  <si>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</si>
  <si>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</si>
  <si>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</si>
  <si>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</si>
  <si>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</si>
  <si>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</si>
  <si>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</si>
  <si>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</si>
  <si>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</si>
  <si>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</si>
  <si>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</si>
  <si>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</si>
  <si>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</si>
  <si>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</si>
  <si>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</si>
  <si>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</si>
  <si>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</si>
  <si>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</si>
  <si>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</si>
  <si>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</si>
  <si>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</si>
  <si>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</si>
  <si>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</si>
  <si>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</si>
  <si>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</si>
  <si>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</si>
  <si>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</si>
  <si>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</si>
  <si>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</si>
  <si>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</si>
  <si>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</si>
  <si>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 xml:space="preserve">SRI SHAKTI ENTERPRISES 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</si>
  <si>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</si>
  <si>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</si>
  <si>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</si>
  <si>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</si>
  <si>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</si>
  <si>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</si>
  <si>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</si>
  <si>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</si>
  <si>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</si>
  <si>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</si>
  <si>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</si>
  <si>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</si>
  <si>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MAA RAMCHANDI HARDWARE</t>
  </si>
  <si>
    <t>KUKUDAKHANDI</t>
  </si>
  <si>
    <t>CHANDPUR</t>
  </si>
  <si>
    <t>NAYAK HARDWARE STORE</t>
  </si>
  <si>
    <t>AR TRADERS</t>
  </si>
  <si>
    <t>PODAASITA</t>
  </si>
  <si>
    <t>RANJAN KUMAR GIRI</t>
  </si>
  <si>
    <t>BARUAN</t>
  </si>
  <si>
    <t>SHREE DHABALESWAR BHANDAR</t>
  </si>
  <si>
    <t>SAHU HARDWARE</t>
  </si>
  <si>
    <t>TURINITRA</t>
  </si>
  <si>
    <t>SAHOO CONCRETO</t>
  </si>
  <si>
    <t>KENDRAPARA</t>
  </si>
  <si>
    <t>MANJU COLOUR WORLD</t>
  </si>
  <si>
    <t>BHAWANIPATNA</t>
  </si>
  <si>
    <t>DISHA HARDWARE</t>
  </si>
  <si>
    <t>MAHALA</t>
  </si>
  <si>
    <t>MAA BASANTI HARDWARE AND PAINTS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</si>
  <si>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</si>
  <si>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</si>
  <si>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</si>
  <si>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01/2/2025</t>
  </si>
  <si>
    <t>JA/262</t>
  </si>
  <si>
    <t>PL/JA/24620</t>
  </si>
  <si>
    <t>1267</t>
  </si>
  <si>
    <t>PL/JA/24638</t>
  </si>
  <si>
    <t>1272</t>
  </si>
  <si>
    <t>BELAGUNTHA</t>
  </si>
  <si>
    <t>SUNIL AGENCY</t>
  </si>
  <si>
    <t>PL/JA/24669</t>
  </si>
  <si>
    <t>1274</t>
  </si>
  <si>
    <t>PL/JA/24675</t>
  </si>
  <si>
    <t>1271</t>
  </si>
  <si>
    <t>NAYAGARH</t>
  </si>
  <si>
    <t>KALINGA HARDWARE STORE</t>
  </si>
  <si>
    <t>PL/JA/24733</t>
  </si>
  <si>
    <t>1270</t>
  </si>
  <si>
    <t>BHAGABATI IRON STORE</t>
  </si>
  <si>
    <t>03/2/2025</t>
  </si>
  <si>
    <t>PL/JA/24698</t>
  </si>
  <si>
    <t>1280</t>
  </si>
  <si>
    <t>NANDI COLOUR MART</t>
  </si>
  <si>
    <t>PL/JA/24771</t>
  </si>
  <si>
    <t>1275</t>
  </si>
  <si>
    <t>OLAVAR</t>
  </si>
  <si>
    <t>SAHOO PAINTS HOUSE</t>
  </si>
  <si>
    <t>PL/JA/24908</t>
  </si>
  <si>
    <t>1292</t>
  </si>
  <si>
    <t>MAA TARATARINI AGENCY</t>
  </si>
  <si>
    <t>PL/JA/25263</t>
  </si>
  <si>
    <t>1283</t>
  </si>
  <si>
    <t>04/2/2025</t>
  </si>
  <si>
    <t>PL/JA/24843</t>
  </si>
  <si>
    <t>1276</t>
  </si>
  <si>
    <t>KARANJIA</t>
  </si>
  <si>
    <t>KALPANA CYCLE STORE AND COLORS AND HARDWARE</t>
  </si>
  <si>
    <t>05/2/2025</t>
  </si>
  <si>
    <t>PL/DO/21083</t>
  </si>
  <si>
    <t>1289</t>
  </si>
  <si>
    <t>PRATHI RAMA RAO AND SONS</t>
  </si>
  <si>
    <t>PL/DO/21085</t>
  </si>
  <si>
    <t>1284</t>
  </si>
  <si>
    <t>NEW BALAJI ENTERPRISE</t>
  </si>
  <si>
    <t>06/2/2025</t>
  </si>
  <si>
    <t>PL/JA/25012</t>
  </si>
  <si>
    <t>1299</t>
  </si>
  <si>
    <t>PL/JA/25059</t>
  </si>
  <si>
    <t>1303</t>
  </si>
  <si>
    <t>PL/JA/25159</t>
  </si>
  <si>
    <t>1282</t>
  </si>
  <si>
    <t>MAHAJAN TRADERS</t>
  </si>
  <si>
    <t>PL/JA/25182</t>
  </si>
  <si>
    <t>1300</t>
  </si>
  <si>
    <t>PURUSOTTAMPUR</t>
  </si>
  <si>
    <t>SANKAR TRADERS</t>
  </si>
  <si>
    <t>PL/JA/25294</t>
  </si>
  <si>
    <t>1306</t>
  </si>
  <si>
    <t>07/2/2025</t>
  </si>
  <si>
    <t>PL/JA/25092</t>
  </si>
  <si>
    <t>1302</t>
  </si>
  <si>
    <t>PL/JA/25170</t>
  </si>
  <si>
    <t>1310</t>
  </si>
  <si>
    <t>PL/JA/25219</t>
  </si>
  <si>
    <t>1308</t>
  </si>
  <si>
    <t>APPOLO ELECTRICALS</t>
  </si>
  <si>
    <t>08/2/2025</t>
  </si>
  <si>
    <t>PL/JA/25227</t>
  </si>
  <si>
    <t>1314</t>
  </si>
  <si>
    <t>V APPARAO ENTERPRISES</t>
  </si>
  <si>
    <t>PL/JA/25238</t>
  </si>
  <si>
    <t>1311</t>
  </si>
  <si>
    <t>DUBURI</t>
  </si>
  <si>
    <t>OM SHANTI HARDWARE</t>
  </si>
  <si>
    <t>PL/JA/25239</t>
  </si>
  <si>
    <t>1313</t>
  </si>
  <si>
    <t>JARKA</t>
  </si>
  <si>
    <t>S S ENTERPRISES</t>
  </si>
  <si>
    <t>10/2/2025</t>
  </si>
  <si>
    <t>PL/JA/25284</t>
  </si>
  <si>
    <t>1312</t>
  </si>
  <si>
    <t>NUAGAON</t>
  </si>
  <si>
    <t>BHAGABATI TRADERS</t>
  </si>
  <si>
    <t>PL/JA/25300</t>
  </si>
  <si>
    <t>1317</t>
  </si>
  <si>
    <t>11/2/2025</t>
  </si>
  <si>
    <t>PL/JA/25383</t>
  </si>
  <si>
    <t>1316</t>
  </si>
  <si>
    <t>PL/JA/25384</t>
  </si>
  <si>
    <t>1315</t>
  </si>
  <si>
    <t>12/2/2025</t>
  </si>
  <si>
    <t>PL/JA/25443</t>
  </si>
  <si>
    <t>1323</t>
  </si>
  <si>
    <t>G AND S  ASSOCIATES</t>
  </si>
  <si>
    <t>PL/JA/25479</t>
  </si>
  <si>
    <t>1320</t>
  </si>
  <si>
    <t>PL/JA/25639</t>
  </si>
  <si>
    <t>1325</t>
  </si>
  <si>
    <t>MAMATA SUPPLY AGENCY</t>
  </si>
  <si>
    <t>13/2/2025</t>
  </si>
  <si>
    <t>PL/JA/25477</t>
  </si>
  <si>
    <t>1322</t>
  </si>
  <si>
    <t xml:space="preserve">DAMODAR PRADHAN </t>
  </si>
  <si>
    <t>PL/JA/25506</t>
  </si>
  <si>
    <t>1328</t>
  </si>
  <si>
    <t>PL/JA/25507</t>
  </si>
  <si>
    <t>1321</t>
  </si>
  <si>
    <t>JAY JAGANNATH HARDWARE PAINT AND DOOR</t>
  </si>
  <si>
    <t>PL/JA/25520</t>
  </si>
  <si>
    <t>1324</t>
  </si>
  <si>
    <t>PL/JA/25559</t>
  </si>
  <si>
    <t>1331</t>
  </si>
  <si>
    <t>PL/JA/25640</t>
  </si>
  <si>
    <t>1319</t>
  </si>
  <si>
    <t>KASHINATH GENERAL SOTRE</t>
  </si>
  <si>
    <t>PL/JA/25657</t>
  </si>
  <si>
    <t>1326</t>
  </si>
  <si>
    <t>PL/JA/25863</t>
  </si>
  <si>
    <t>1332</t>
  </si>
  <si>
    <t>14/2/2025</t>
  </si>
  <si>
    <t>PL/JA/25575</t>
  </si>
  <si>
    <t>1333</t>
  </si>
  <si>
    <t>PL/JA/25635</t>
  </si>
  <si>
    <t>1334</t>
  </si>
  <si>
    <t>MAHALAXMI HARDWARE</t>
  </si>
  <si>
    <t>PL/JA/25677</t>
  </si>
  <si>
    <t>1340</t>
  </si>
  <si>
    <t>PL/JA/25678</t>
  </si>
  <si>
    <t>1338</t>
  </si>
  <si>
    <t>15/2/2025</t>
  </si>
  <si>
    <t>PL/JA/25791</t>
  </si>
  <si>
    <t>1343</t>
  </si>
  <si>
    <t>PL/JA/25792</t>
  </si>
  <si>
    <t>1339</t>
  </si>
  <si>
    <t>PL/JA/26382</t>
  </si>
  <si>
    <t>1348</t>
  </si>
  <si>
    <t>MACHHAGAON</t>
  </si>
  <si>
    <t>MAA DURGA HARDWARE STORE</t>
  </si>
  <si>
    <t>17/2/2025</t>
  </si>
  <si>
    <t>PL/JA/25840</t>
  </si>
  <si>
    <t>1344</t>
  </si>
  <si>
    <t>RAMACHANDI ENTERPRISES</t>
  </si>
  <si>
    <t>PL/JA/25842</t>
  </si>
  <si>
    <t>1352</t>
  </si>
  <si>
    <t>PL/JA/25845</t>
  </si>
  <si>
    <t>1345</t>
  </si>
  <si>
    <t>PL/JA/25852</t>
  </si>
  <si>
    <t>1350</t>
  </si>
  <si>
    <t>PL/JA/25860</t>
  </si>
  <si>
    <t>1359</t>
  </si>
  <si>
    <t>SHANTILATA TRADERS</t>
  </si>
  <si>
    <t>PL/JA/25869</t>
  </si>
  <si>
    <t>1357</t>
  </si>
  <si>
    <t>18/2/2025</t>
  </si>
  <si>
    <t>PL/JA/25937</t>
  </si>
  <si>
    <t>1336</t>
  </si>
  <si>
    <t>PL/MA/15230</t>
  </si>
  <si>
    <t>1358</t>
  </si>
  <si>
    <t>LAXMI HARDWEAR STORE</t>
  </si>
  <si>
    <t>19/2/2025</t>
  </si>
  <si>
    <t>PL/JA/26222</t>
  </si>
  <si>
    <t>1364</t>
  </si>
  <si>
    <t>20/2/2025</t>
  </si>
  <si>
    <t>PL/MA/15349</t>
  </si>
  <si>
    <t>1365</t>
  </si>
  <si>
    <t>GANGAPUR</t>
  </si>
  <si>
    <t>SIDHESWARI TRADERS</t>
  </si>
  <si>
    <t>PL/MA/15350</t>
  </si>
  <si>
    <t>1367</t>
  </si>
  <si>
    <t>21/2/2025</t>
  </si>
  <si>
    <t>PL/JA/26152</t>
  </si>
  <si>
    <t>1361</t>
  </si>
  <si>
    <t>22/2/2025</t>
  </si>
  <si>
    <t>PL/JA/26299</t>
  </si>
  <si>
    <t>1369</t>
  </si>
  <si>
    <t>MUNDAMARAI</t>
  </si>
  <si>
    <t>SUBUDHI GENERAL STORE</t>
  </si>
  <si>
    <t>PL/JA/26306</t>
  </si>
  <si>
    <t>1370</t>
  </si>
  <si>
    <t>25/2/2025</t>
  </si>
  <si>
    <t>PL/JA/26474</t>
  </si>
  <si>
    <t>1376</t>
  </si>
  <si>
    <t>PL/JA/26512</t>
  </si>
  <si>
    <t>1372</t>
  </si>
  <si>
    <t>PL/JA/26555</t>
  </si>
  <si>
    <t>1373</t>
  </si>
  <si>
    <t>PL/JA/26556</t>
  </si>
  <si>
    <t>1374</t>
  </si>
  <si>
    <t>PL/JA/26779</t>
  </si>
  <si>
    <t>1375</t>
  </si>
  <si>
    <t>28/2/2025</t>
  </si>
  <si>
    <t>PL/DO/22866</t>
  </si>
  <si>
    <t>1378</t>
  </si>
  <si>
    <t>MAA KHANDURAI GENERAL STORE</t>
  </si>
  <si>
    <t>PL/DO/22867</t>
  </si>
  <si>
    <t>1379</t>
  </si>
  <si>
    <t>PL/JA/26732</t>
  </si>
  <si>
    <t>1387</t>
  </si>
  <si>
    <t>PL/JA/26789</t>
  </si>
  <si>
    <t>1382</t>
  </si>
  <si>
    <t>SANKHACHILA</t>
  </si>
  <si>
    <t>SIVANSHI RETAIL</t>
  </si>
  <si>
    <t>PL/JA/26791</t>
  </si>
  <si>
    <t>1383</t>
  </si>
  <si>
    <t>SK HARDWARE GOP</t>
  </si>
  <si>
    <t>PL/JA/27036</t>
  </si>
  <si>
    <t>1389</t>
  </si>
  <si>
    <t>RAMBHA</t>
  </si>
  <si>
    <t>ARNNAPURNA BHANDAR</t>
  </si>
  <si>
    <t>(RUPEES EIGHTY FIVE THOUSAND ONE HUNDRED FIFTY FIVE ONLY)</t>
  </si>
  <si>
    <t>Bill Date: 31/08/2025
Bill NO : 15026
Total Amount: 85155.00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</si>
</sst>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0" fillId="0" borderId="23" xfId="0" applyNumberFormat="1" applyFont="1" applyBorder="1" applyAlignment="1">
      <alignment vertical="center" wrapText="1"/>
    </xf>
    <xf numFmtId="2" fontId="0" fillId="0" borderId="2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/>
    </xf>
    <xf numFmtId="0" fontId="0" fillId="0" borderId="25" xfId="0" applyNumberFormat="1" applyBorder="1" applyAlignment="1">
      <alignment vertical="center"/>
    </xf>
    <xf numFmtId="0" fontId="0" fillId="0" borderId="26" xfId="0" applyNumberFormat="1" applyFont="1" applyBorder="1" applyAlignment="1">
      <alignment vertical="center"/>
    </xf>
    <xf numFmtId="0" fontId="0" fillId="0" borderId="27" xfId="0" applyNumberFormat="1" applyFont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wrapText="1"/>
    </xf>
    <xf numFmtId="0" fontId="1" fillId="0" borderId="21" xfId="0" applyNumberFormat="1" applyFont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962025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/>
          <cell r="F280"/>
          <cell r="G280"/>
          <cell r="H280"/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/>
          <cell r="F281"/>
          <cell r="G281"/>
          <cell r="H281"/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/>
          <cell r="F282"/>
          <cell r="G282"/>
          <cell r="H282"/>
          <cell r="I282">
            <v>2.31</v>
          </cell>
        </row>
        <row r="283">
          <cell r="C283" t="str">
            <v>SANKHACHILA</v>
          </cell>
          <cell r="D283">
            <v>2</v>
          </cell>
          <cell r="E283"/>
          <cell r="F283"/>
          <cell r="G283"/>
          <cell r="H283"/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/>
          <cell r="F284"/>
          <cell r="G284"/>
          <cell r="H284"/>
          <cell r="I284">
            <v>2.31</v>
          </cell>
        </row>
        <row r="285">
          <cell r="C285" t="str">
            <v>RATAPAT</v>
          </cell>
          <cell r="D285">
            <v>3.33</v>
          </cell>
          <cell r="E285"/>
          <cell r="F285"/>
          <cell r="G285"/>
          <cell r="H285"/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/>
          <cell r="F286"/>
          <cell r="G286"/>
          <cell r="H286"/>
          <cell r="I286">
            <v>1.65</v>
          </cell>
        </row>
        <row r="287">
          <cell r="C287" t="str">
            <v>SAKHIGOPAL</v>
          </cell>
          <cell r="D287">
            <v>2</v>
          </cell>
          <cell r="E287"/>
          <cell r="F287"/>
          <cell r="G287"/>
          <cell r="H287"/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/>
          <cell r="F288"/>
          <cell r="G288"/>
          <cell r="H288"/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/>
          <cell r="F289"/>
          <cell r="G289"/>
          <cell r="H289"/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/>
          <cell r="F290"/>
          <cell r="G290"/>
          <cell r="H290"/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/>
          <cell r="F291"/>
          <cell r="G291"/>
          <cell r="H291"/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/>
          <cell r="F292"/>
          <cell r="G292"/>
          <cell r="H292"/>
          <cell r="I292">
            <v>1.9</v>
          </cell>
        </row>
        <row r="293">
          <cell r="C293" t="str">
            <v>MANDAPADA</v>
          </cell>
          <cell r="D293">
            <v>1.5</v>
          </cell>
          <cell r="E293"/>
          <cell r="F293"/>
          <cell r="G293"/>
          <cell r="H293"/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/>
          <cell r="F294"/>
          <cell r="G294"/>
          <cell r="H294"/>
          <cell r="I294">
            <v>2</v>
          </cell>
        </row>
        <row r="295">
          <cell r="C295" t="str">
            <v>KANTAPADA</v>
          </cell>
          <cell r="D295"/>
          <cell r="E295"/>
          <cell r="F295"/>
          <cell r="G295"/>
          <cell r="H295"/>
          <cell r="I295">
            <v>1.8</v>
          </cell>
        </row>
        <row r="296">
          <cell r="C296" t="str">
            <v>CHAMPAHAT (JSP)</v>
          </cell>
          <cell r="D296"/>
          <cell r="E296"/>
          <cell r="F296"/>
          <cell r="G296"/>
          <cell r="H296"/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52" workbookViewId="0">
      <selection activeCell="J84" sqref="J84"/>
    </sheetView>
  </sheetViews>
  <sheetFormatPr defaultRowHeight="15"/>
  <cols>
    <col min="1" max="1" width="4.140625" style="8" customWidth="1"/>
    <col min="2" max="2" width="10" style="8" customWidth="1"/>
    <col min="3" max="3" width="13.140625" style="8" customWidth="1"/>
    <col min="4" max="4" width="8.7109375" style="11" bestFit="1" customWidth="1"/>
    <col min="5" max="5" width="7.140625" style="8" bestFit="1" customWidth="1"/>
    <col min="6" max="6" width="17.5703125" style="8" bestFit="1" customWidth="1"/>
    <col min="7" max="7" width="5.85546875" style="8" customWidth="1"/>
    <col min="8" max="8" width="8.28515625" style="8" bestFit="1" customWidth="1"/>
    <col min="9" max="9" width="5.85546875" style="12" customWidth="1"/>
    <col min="10" max="10" width="8.140625" style="12" customWidth="1"/>
    <col min="11" max="11" width="7" style="8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5"/>
      <c r="B2" s="76"/>
      <c r="C2" s="76"/>
      <c r="D2" s="76"/>
      <c r="E2" s="76"/>
      <c r="F2" s="77"/>
      <c r="G2" s="78" t="s">
        <v>21</v>
      </c>
      <c r="H2" s="78"/>
      <c r="I2" s="78"/>
      <c r="J2" s="78"/>
      <c r="K2" s="78"/>
      <c r="L2" s="79"/>
    </row>
    <row r="3" spans="1:14" ht="88.5" customHeight="1" thickBot="1">
      <c r="A3" s="73" t="s">
        <v>379</v>
      </c>
      <c r="B3" s="74"/>
      <c r="C3" s="74"/>
      <c r="D3" s="74"/>
      <c r="E3" s="74"/>
      <c r="F3" s="74"/>
      <c r="G3" s="80" t="s">
        <v>588</v>
      </c>
      <c r="H3" s="81"/>
      <c r="I3" s="81"/>
      <c r="J3" s="81"/>
      <c r="K3" s="81"/>
      <c r="L3" s="82"/>
      <c r="M3" s="12"/>
    </row>
    <row r="4" spans="1:14" s="7" customFormat="1" ht="14.45" customHeight="1" thickBot="1">
      <c r="A4" s="37" t="s">
        <v>6</v>
      </c>
      <c r="B4" s="38" t="s">
        <v>7</v>
      </c>
      <c r="C4" s="38" t="s">
        <v>8</v>
      </c>
      <c r="D4" s="38" t="s">
        <v>12</v>
      </c>
      <c r="E4" s="38" t="s">
        <v>1</v>
      </c>
      <c r="F4" s="39" t="s">
        <v>5</v>
      </c>
      <c r="G4" s="38" t="s">
        <v>3</v>
      </c>
      <c r="H4" s="38" t="s">
        <v>2</v>
      </c>
      <c r="I4" s="40" t="s">
        <v>4</v>
      </c>
      <c r="J4" s="40" t="s">
        <v>347</v>
      </c>
      <c r="K4" s="40" t="s">
        <v>348</v>
      </c>
      <c r="L4" s="41" t="s">
        <v>9</v>
      </c>
      <c r="M4" s="56" t="s">
        <v>13</v>
      </c>
      <c r="N4" s="33" t="s">
        <v>11</v>
      </c>
    </row>
    <row r="5" spans="1:14" s="7" customFormat="1" ht="14.45" customHeight="1">
      <c r="A5" s="45">
        <v>1</v>
      </c>
      <c r="B5" s="34" t="s">
        <v>380</v>
      </c>
      <c r="C5" s="34" t="s">
        <v>381</v>
      </c>
      <c r="D5" s="55"/>
      <c r="E5" s="55" t="s">
        <v>0</v>
      </c>
      <c r="F5" s="35" t="s">
        <v>16</v>
      </c>
      <c r="G5" s="34">
        <v>3</v>
      </c>
      <c r="H5" s="34">
        <v>50</v>
      </c>
      <c r="I5" s="36">
        <v>2.2000000000000002</v>
      </c>
      <c r="J5" s="36">
        <f t="shared" ref="J5:J36" si="0">G5*8</f>
        <v>24</v>
      </c>
      <c r="K5" s="36">
        <v>25</v>
      </c>
      <c r="L5" s="46">
        <f>H5*I5+J5+K5</f>
        <v>159</v>
      </c>
      <c r="M5" s="57" t="s">
        <v>17</v>
      </c>
      <c r="N5" s="42" t="s">
        <v>10</v>
      </c>
    </row>
    <row r="6" spans="1:14" s="7" customFormat="1" ht="14.45" customHeight="1">
      <c r="A6" s="49">
        <f>A5+1</f>
        <v>2</v>
      </c>
      <c r="B6" s="30" t="s">
        <v>380</v>
      </c>
      <c r="C6" s="30" t="s">
        <v>382</v>
      </c>
      <c r="D6" s="30" t="s">
        <v>383</v>
      </c>
      <c r="E6" s="47" t="s">
        <v>22</v>
      </c>
      <c r="F6" s="31" t="s">
        <v>38</v>
      </c>
      <c r="G6" s="30">
        <v>40</v>
      </c>
      <c r="H6" s="30">
        <v>600</v>
      </c>
      <c r="I6" s="32">
        <f>VLOOKUP(F6,'[1]CREATIVE PAINTS'!$C$6:$I$304,7,FALSE)</f>
        <v>2.2000000000000002</v>
      </c>
      <c r="J6" s="32">
        <f t="shared" si="0"/>
        <v>320</v>
      </c>
      <c r="K6" s="32">
        <v>25</v>
      </c>
      <c r="L6" s="44">
        <f>H6*I6+J6+K6</f>
        <v>1665</v>
      </c>
      <c r="M6" s="58"/>
      <c r="N6" s="42" t="s">
        <v>39</v>
      </c>
    </row>
    <row r="7" spans="1:14" s="7" customFormat="1" ht="14.45" customHeight="1">
      <c r="A7" s="49">
        <f t="shared" ref="A7:A70" si="1">A6+1</f>
        <v>3</v>
      </c>
      <c r="B7" s="30" t="s">
        <v>380</v>
      </c>
      <c r="C7" s="30" t="s">
        <v>384</v>
      </c>
      <c r="D7" s="30" t="s">
        <v>385</v>
      </c>
      <c r="E7" s="47" t="s">
        <v>22</v>
      </c>
      <c r="F7" s="31" t="s">
        <v>386</v>
      </c>
      <c r="G7" s="30">
        <v>22</v>
      </c>
      <c r="H7" s="30">
        <v>370</v>
      </c>
      <c r="I7" s="32">
        <f>VLOOKUP(F7,'[1]CREATIVE PAINTS'!$C$6:$I$304,7,FALSE)</f>
        <v>3.03</v>
      </c>
      <c r="J7" s="32">
        <f t="shared" si="0"/>
        <v>176</v>
      </c>
      <c r="K7" s="32">
        <v>25</v>
      </c>
      <c r="L7" s="44">
        <f>H7*I7+J7+K7</f>
        <v>1322.1</v>
      </c>
      <c r="M7" s="58"/>
      <c r="N7" s="42" t="s">
        <v>387</v>
      </c>
    </row>
    <row r="8" spans="1:14" s="7" customFormat="1" ht="14.45" customHeight="1">
      <c r="A8" s="49">
        <f t="shared" si="1"/>
        <v>4</v>
      </c>
      <c r="B8" s="30" t="s">
        <v>380</v>
      </c>
      <c r="C8" s="30" t="s">
        <v>388</v>
      </c>
      <c r="D8" s="30" t="s">
        <v>389</v>
      </c>
      <c r="E8" s="47" t="s">
        <v>22</v>
      </c>
      <c r="F8" s="31" t="s">
        <v>366</v>
      </c>
      <c r="G8" s="30">
        <v>14</v>
      </c>
      <c r="H8" s="30">
        <v>200</v>
      </c>
      <c r="I8" s="32">
        <f>VLOOKUP(F8,'[1]CREATIVE PAINTS'!$C$6:$I$304,7,FALSE)</f>
        <v>2.2000000000000002</v>
      </c>
      <c r="J8" s="32">
        <f t="shared" si="0"/>
        <v>112</v>
      </c>
      <c r="K8" s="32">
        <v>25</v>
      </c>
      <c r="L8" s="44">
        <f>H8*I8+J8+K8</f>
        <v>577</v>
      </c>
      <c r="M8" s="58"/>
      <c r="N8" s="42" t="s">
        <v>367</v>
      </c>
    </row>
    <row r="9" spans="1:14" s="7" customFormat="1" ht="14.45" customHeight="1">
      <c r="A9" s="49">
        <f t="shared" si="1"/>
        <v>5</v>
      </c>
      <c r="B9" s="30" t="s">
        <v>380</v>
      </c>
      <c r="C9" s="30" t="s">
        <v>390</v>
      </c>
      <c r="D9" s="30" t="s">
        <v>391</v>
      </c>
      <c r="E9" s="47" t="s">
        <v>22</v>
      </c>
      <c r="F9" s="31" t="s">
        <v>392</v>
      </c>
      <c r="G9" s="30">
        <v>53</v>
      </c>
      <c r="H9" s="30">
        <v>550</v>
      </c>
      <c r="I9" s="32">
        <f>VLOOKUP(F9,'[1]CREATIVE PAINTS'!$C$6:$I$304,7,FALSE)</f>
        <v>2.64</v>
      </c>
      <c r="J9" s="32">
        <f t="shared" si="0"/>
        <v>424</v>
      </c>
      <c r="K9" s="32">
        <v>25</v>
      </c>
      <c r="L9" s="44">
        <f>H9*I9+J9+K9</f>
        <v>1901</v>
      </c>
      <c r="M9" s="58"/>
      <c r="N9" s="43" t="s">
        <v>393</v>
      </c>
    </row>
    <row r="10" spans="1:14" s="7" customFormat="1" ht="14.45" customHeight="1">
      <c r="A10" s="49">
        <f t="shared" si="1"/>
        <v>6</v>
      </c>
      <c r="B10" s="30" t="s">
        <v>380</v>
      </c>
      <c r="C10" s="30" t="s">
        <v>394</v>
      </c>
      <c r="D10" s="30" t="s">
        <v>395</v>
      </c>
      <c r="E10" s="47" t="s">
        <v>22</v>
      </c>
      <c r="F10" s="31" t="s">
        <v>53</v>
      </c>
      <c r="G10" s="30">
        <v>8</v>
      </c>
      <c r="H10" s="30">
        <v>48</v>
      </c>
      <c r="I10" s="32">
        <f>VLOOKUP(F10,'[1]CREATIVE PAINTS'!$C$6:$I$304,7,FALSE)</f>
        <v>2.79</v>
      </c>
      <c r="J10" s="32">
        <f t="shared" si="0"/>
        <v>64</v>
      </c>
      <c r="K10" s="32">
        <v>25</v>
      </c>
      <c r="L10" s="44">
        <f>50*I10+J10+K10</f>
        <v>228.5</v>
      </c>
      <c r="M10" s="58"/>
      <c r="N10" s="42" t="s">
        <v>396</v>
      </c>
    </row>
    <row r="11" spans="1:14" s="7" customFormat="1" ht="14.45" customHeight="1">
      <c r="A11" s="49">
        <f t="shared" si="1"/>
        <v>7</v>
      </c>
      <c r="B11" s="30" t="s">
        <v>397</v>
      </c>
      <c r="C11" s="30" t="s">
        <v>398</v>
      </c>
      <c r="D11" s="30" t="s">
        <v>399</v>
      </c>
      <c r="E11" s="47" t="s">
        <v>22</v>
      </c>
      <c r="F11" s="31" t="s">
        <v>29</v>
      </c>
      <c r="G11" s="30">
        <v>12</v>
      </c>
      <c r="H11" s="30">
        <v>190</v>
      </c>
      <c r="I11" s="32">
        <f>VLOOKUP(F11,'[1]CREATIVE PAINTS'!$C$6:$I$304,7,FALSE)</f>
        <v>2.2000000000000002</v>
      </c>
      <c r="J11" s="32">
        <f t="shared" si="0"/>
        <v>96</v>
      </c>
      <c r="K11" s="32">
        <v>25</v>
      </c>
      <c r="L11" s="44">
        <f t="shared" ref="L11:L18" si="2">H11*I11+J11+K11</f>
        <v>539</v>
      </c>
      <c r="M11" s="58"/>
      <c r="N11" s="42" t="s">
        <v>400</v>
      </c>
    </row>
    <row r="12" spans="1:14" s="7" customFormat="1" ht="14.45" customHeight="1">
      <c r="A12" s="49">
        <f t="shared" si="1"/>
        <v>8</v>
      </c>
      <c r="B12" s="30" t="s">
        <v>397</v>
      </c>
      <c r="C12" s="30" t="s">
        <v>401</v>
      </c>
      <c r="D12" s="30" t="s">
        <v>402</v>
      </c>
      <c r="E12" s="47" t="s">
        <v>22</v>
      </c>
      <c r="F12" s="31" t="s">
        <v>403</v>
      </c>
      <c r="G12" s="30">
        <v>45</v>
      </c>
      <c r="H12" s="30">
        <v>530</v>
      </c>
      <c r="I12" s="32">
        <f>VLOOKUP(F12,'[1]CREATIVE PAINTS'!$C$6:$I$304,7,FALSE)</f>
        <v>3.03</v>
      </c>
      <c r="J12" s="32">
        <f t="shared" si="0"/>
        <v>360</v>
      </c>
      <c r="K12" s="32">
        <v>25</v>
      </c>
      <c r="L12" s="44">
        <f t="shared" si="2"/>
        <v>1990.8999999999999</v>
      </c>
      <c r="M12" s="58"/>
      <c r="N12" s="42" t="s">
        <v>404</v>
      </c>
    </row>
    <row r="13" spans="1:14" s="7" customFormat="1" ht="14.45" customHeight="1">
      <c r="A13" s="49">
        <f t="shared" si="1"/>
        <v>9</v>
      </c>
      <c r="B13" s="30" t="s">
        <v>397</v>
      </c>
      <c r="C13" s="30" t="s">
        <v>405</v>
      </c>
      <c r="D13" s="30" t="s">
        <v>406</v>
      </c>
      <c r="E13" s="47" t="s">
        <v>22</v>
      </c>
      <c r="F13" s="31" t="s">
        <v>23</v>
      </c>
      <c r="G13" s="30">
        <v>20</v>
      </c>
      <c r="H13" s="30">
        <v>200</v>
      </c>
      <c r="I13" s="32">
        <f>VLOOKUP(F13,'[1]CREATIVE PAINTS'!$C$6:$I$304,7,FALSE)</f>
        <v>2.2000000000000002</v>
      </c>
      <c r="J13" s="32">
        <f t="shared" si="0"/>
        <v>160</v>
      </c>
      <c r="K13" s="32">
        <v>25</v>
      </c>
      <c r="L13" s="44">
        <f t="shared" si="2"/>
        <v>625</v>
      </c>
      <c r="M13" s="58"/>
      <c r="N13" s="42" t="s">
        <v>407</v>
      </c>
    </row>
    <row r="14" spans="1:14" s="7" customFormat="1" ht="14.45" customHeight="1">
      <c r="A14" s="49">
        <f t="shared" si="1"/>
        <v>10</v>
      </c>
      <c r="B14" s="30" t="s">
        <v>397</v>
      </c>
      <c r="C14" s="30" t="s">
        <v>408</v>
      </c>
      <c r="D14" s="30" t="s">
        <v>409</v>
      </c>
      <c r="E14" s="47" t="s">
        <v>22</v>
      </c>
      <c r="F14" s="31" t="s">
        <v>345</v>
      </c>
      <c r="G14" s="30">
        <v>53</v>
      </c>
      <c r="H14" s="30">
        <v>1050</v>
      </c>
      <c r="I14" s="32">
        <f>VLOOKUP(F14,'[1]CREATIVE PAINTS'!$C$6:$I$304,7,FALSE)</f>
        <v>4.24</v>
      </c>
      <c r="J14" s="32">
        <f t="shared" si="0"/>
        <v>424</v>
      </c>
      <c r="K14" s="32">
        <v>25</v>
      </c>
      <c r="L14" s="44">
        <f t="shared" si="2"/>
        <v>4901</v>
      </c>
      <c r="M14" s="58"/>
      <c r="N14" s="42" t="s">
        <v>346</v>
      </c>
    </row>
    <row r="15" spans="1:14" s="7" customFormat="1" ht="14.45" customHeight="1">
      <c r="A15" s="49">
        <f t="shared" si="1"/>
        <v>11</v>
      </c>
      <c r="B15" s="30" t="s">
        <v>410</v>
      </c>
      <c r="C15" s="30" t="s">
        <v>411</v>
      </c>
      <c r="D15" s="30" t="s">
        <v>412</v>
      </c>
      <c r="E15" s="47" t="s">
        <v>22</v>
      </c>
      <c r="F15" s="31" t="s">
        <v>413</v>
      </c>
      <c r="G15" s="30">
        <v>23</v>
      </c>
      <c r="H15" s="30">
        <v>330</v>
      </c>
      <c r="I15" s="32">
        <f>VLOOKUP(F15,'[1]CREATIVE PAINTS'!$C$6:$I$304,7,FALSE)</f>
        <v>3.52</v>
      </c>
      <c r="J15" s="32">
        <f t="shared" si="0"/>
        <v>184</v>
      </c>
      <c r="K15" s="32">
        <v>25</v>
      </c>
      <c r="L15" s="44">
        <f t="shared" si="2"/>
        <v>1370.6</v>
      </c>
      <c r="M15" s="58"/>
      <c r="N15" s="43" t="s">
        <v>414</v>
      </c>
    </row>
    <row r="16" spans="1:14" s="7" customFormat="1" ht="14.45" customHeight="1">
      <c r="A16" s="49">
        <f t="shared" si="1"/>
        <v>12</v>
      </c>
      <c r="B16" s="30" t="s">
        <v>415</v>
      </c>
      <c r="C16" s="30" t="s">
        <v>416</v>
      </c>
      <c r="D16" s="30" t="s">
        <v>417</v>
      </c>
      <c r="E16" s="47" t="s">
        <v>22</v>
      </c>
      <c r="F16" s="31" t="s">
        <v>23</v>
      </c>
      <c r="G16" s="30">
        <v>10</v>
      </c>
      <c r="H16" s="30">
        <v>200</v>
      </c>
      <c r="I16" s="32">
        <f>VLOOKUP(F16,'[1]CREATIVE PAINTS'!$C$6:$I$304,7,FALSE)</f>
        <v>2.2000000000000002</v>
      </c>
      <c r="J16" s="32">
        <f t="shared" si="0"/>
        <v>80</v>
      </c>
      <c r="K16" s="32">
        <v>25</v>
      </c>
      <c r="L16" s="44">
        <f t="shared" si="2"/>
        <v>545</v>
      </c>
      <c r="M16" s="58"/>
      <c r="N16" s="42" t="s">
        <v>418</v>
      </c>
    </row>
    <row r="17" spans="1:14" s="7" customFormat="1" ht="14.45" customHeight="1">
      <c r="A17" s="49">
        <f t="shared" si="1"/>
        <v>13</v>
      </c>
      <c r="B17" s="30" t="s">
        <v>415</v>
      </c>
      <c r="C17" s="30" t="s">
        <v>419</v>
      </c>
      <c r="D17" s="30" t="s">
        <v>420</v>
      </c>
      <c r="E17" s="47" t="s">
        <v>22</v>
      </c>
      <c r="F17" s="31" t="s">
        <v>152</v>
      </c>
      <c r="G17" s="30">
        <v>17</v>
      </c>
      <c r="H17" s="30">
        <v>240</v>
      </c>
      <c r="I17" s="32">
        <f>VLOOKUP(F17,'[1]CREATIVE PAINTS'!$C$6:$I$304,7,FALSE)</f>
        <v>3.03</v>
      </c>
      <c r="J17" s="32">
        <f t="shared" si="0"/>
        <v>136</v>
      </c>
      <c r="K17" s="32">
        <v>25</v>
      </c>
      <c r="L17" s="44">
        <f t="shared" si="2"/>
        <v>888.19999999999993</v>
      </c>
      <c r="M17" s="58"/>
      <c r="N17" s="42" t="s">
        <v>421</v>
      </c>
    </row>
    <row r="18" spans="1:14" s="7" customFormat="1" ht="14.45" customHeight="1">
      <c r="A18" s="49">
        <f t="shared" si="1"/>
        <v>14</v>
      </c>
      <c r="B18" s="30" t="s">
        <v>422</v>
      </c>
      <c r="C18" s="30" t="s">
        <v>423</v>
      </c>
      <c r="D18" s="30" t="s">
        <v>424</v>
      </c>
      <c r="E18" s="47" t="s">
        <v>22</v>
      </c>
      <c r="F18" s="31" t="s">
        <v>32</v>
      </c>
      <c r="G18" s="30">
        <v>16</v>
      </c>
      <c r="H18" s="30">
        <v>260</v>
      </c>
      <c r="I18" s="32">
        <f>VLOOKUP(F18,'[1]CREATIVE PAINTS'!$C$6:$I$304,7,FALSE)</f>
        <v>2.2000000000000002</v>
      </c>
      <c r="J18" s="32">
        <f t="shared" si="0"/>
        <v>128</v>
      </c>
      <c r="K18" s="32">
        <v>25</v>
      </c>
      <c r="L18" s="44">
        <f t="shared" si="2"/>
        <v>725</v>
      </c>
      <c r="M18" s="58"/>
      <c r="N18" s="42" t="s">
        <v>33</v>
      </c>
    </row>
    <row r="19" spans="1:14" s="7" customFormat="1" ht="14.45" customHeight="1">
      <c r="A19" s="49">
        <f t="shared" si="1"/>
        <v>15</v>
      </c>
      <c r="B19" s="30" t="s">
        <v>422</v>
      </c>
      <c r="C19" s="30" t="s">
        <v>425</v>
      </c>
      <c r="D19" s="30" t="s">
        <v>426</v>
      </c>
      <c r="E19" s="47" t="s">
        <v>22</v>
      </c>
      <c r="F19" s="31" t="s">
        <v>53</v>
      </c>
      <c r="G19" s="30">
        <v>8</v>
      </c>
      <c r="H19" s="30">
        <v>32</v>
      </c>
      <c r="I19" s="32">
        <f>VLOOKUP(F19,'[1]CREATIVE PAINTS'!$C$6:$I$304,7,FALSE)</f>
        <v>2.79</v>
      </c>
      <c r="J19" s="32">
        <f t="shared" si="0"/>
        <v>64</v>
      </c>
      <c r="K19" s="32">
        <v>25</v>
      </c>
      <c r="L19" s="44">
        <f>50*I19+J19+K19</f>
        <v>228.5</v>
      </c>
      <c r="M19" s="58"/>
      <c r="N19" s="42" t="s">
        <v>396</v>
      </c>
    </row>
    <row r="20" spans="1:14" s="7" customFormat="1" ht="14.45" customHeight="1">
      <c r="A20" s="49">
        <f t="shared" si="1"/>
        <v>16</v>
      </c>
      <c r="B20" s="30" t="s">
        <v>422</v>
      </c>
      <c r="C20" s="30" t="s">
        <v>427</v>
      </c>
      <c r="D20" s="30" t="s">
        <v>428</v>
      </c>
      <c r="E20" s="47" t="s">
        <v>22</v>
      </c>
      <c r="F20" s="31" t="s">
        <v>351</v>
      </c>
      <c r="G20" s="30">
        <v>30</v>
      </c>
      <c r="H20" s="30">
        <v>530</v>
      </c>
      <c r="I20" s="32">
        <f>VLOOKUP(F20,'[1]CREATIVE PAINTS'!$C$6:$I$304,7,FALSE)</f>
        <v>2.2000000000000002</v>
      </c>
      <c r="J20" s="32">
        <f t="shared" si="0"/>
        <v>240</v>
      </c>
      <c r="K20" s="32">
        <v>25</v>
      </c>
      <c r="L20" s="44">
        <f>H20*I20+J20+K20</f>
        <v>1431</v>
      </c>
      <c r="M20" s="58"/>
      <c r="N20" s="42" t="s">
        <v>429</v>
      </c>
    </row>
    <row r="21" spans="1:14" s="7" customFormat="1" ht="14.45" customHeight="1">
      <c r="A21" s="49">
        <f t="shared" si="1"/>
        <v>17</v>
      </c>
      <c r="B21" s="30" t="s">
        <v>422</v>
      </c>
      <c r="C21" s="30" t="s">
        <v>430</v>
      </c>
      <c r="D21" s="30" t="s">
        <v>431</v>
      </c>
      <c r="E21" s="47" t="s">
        <v>22</v>
      </c>
      <c r="F21" s="31" t="s">
        <v>432</v>
      </c>
      <c r="G21" s="30">
        <v>50</v>
      </c>
      <c r="H21" s="30">
        <v>680</v>
      </c>
      <c r="I21" s="32">
        <f>VLOOKUP(F21,'[1]CREATIVE PAINTS'!$C$6:$I$304,7,FALSE)</f>
        <v>3.03</v>
      </c>
      <c r="J21" s="32">
        <f t="shared" si="0"/>
        <v>400</v>
      </c>
      <c r="K21" s="32">
        <v>25</v>
      </c>
      <c r="L21" s="44">
        <f>H21*I21+J21+K21</f>
        <v>2485.4</v>
      </c>
      <c r="M21" s="58"/>
      <c r="N21" s="42" t="s">
        <v>433</v>
      </c>
    </row>
    <row r="22" spans="1:14" s="7" customFormat="1" ht="14.45" customHeight="1">
      <c r="A22" s="49">
        <f t="shared" si="1"/>
        <v>18</v>
      </c>
      <c r="B22" s="30" t="s">
        <v>422</v>
      </c>
      <c r="C22" s="30" t="s">
        <v>434</v>
      </c>
      <c r="D22" s="30" t="s">
        <v>435</v>
      </c>
      <c r="E22" s="47" t="s">
        <v>22</v>
      </c>
      <c r="F22" s="31" t="s">
        <v>373</v>
      </c>
      <c r="G22" s="30">
        <v>17</v>
      </c>
      <c r="H22" s="30">
        <v>210</v>
      </c>
      <c r="I22" s="32">
        <f>VLOOKUP(F22,'[1]CREATIVE PAINTS'!$C$6:$I$304,7,FALSE)</f>
        <v>3.85</v>
      </c>
      <c r="J22" s="32">
        <f t="shared" si="0"/>
        <v>136</v>
      </c>
      <c r="K22" s="32">
        <v>25</v>
      </c>
      <c r="L22" s="44">
        <f>H22*I22+J22+K22</f>
        <v>969.5</v>
      </c>
      <c r="M22" s="58"/>
      <c r="N22" s="42" t="s">
        <v>374</v>
      </c>
    </row>
    <row r="23" spans="1:14" s="7" customFormat="1" ht="14.45" customHeight="1">
      <c r="A23" s="49">
        <f t="shared" si="1"/>
        <v>19</v>
      </c>
      <c r="B23" s="30" t="s">
        <v>436</v>
      </c>
      <c r="C23" s="30" t="s">
        <v>437</v>
      </c>
      <c r="D23" s="30" t="s">
        <v>438</v>
      </c>
      <c r="E23" s="47" t="s">
        <v>22</v>
      </c>
      <c r="F23" s="31" t="s">
        <v>317</v>
      </c>
      <c r="G23" s="30">
        <v>5</v>
      </c>
      <c r="H23" s="30">
        <v>34</v>
      </c>
      <c r="I23" s="32">
        <f>VLOOKUP(F23,'[1]CREATIVE PAINTS'!$C$6:$I$304,7,FALSE)</f>
        <v>2.2000000000000002</v>
      </c>
      <c r="J23" s="32">
        <f t="shared" si="0"/>
        <v>40</v>
      </c>
      <c r="K23" s="32">
        <v>25</v>
      </c>
      <c r="L23" s="44">
        <f>50*I23+J23+K23</f>
        <v>175</v>
      </c>
      <c r="M23" s="58"/>
      <c r="N23" s="42" t="s">
        <v>363</v>
      </c>
    </row>
    <row r="24" spans="1:14" s="7" customFormat="1" ht="14.45" customHeight="1">
      <c r="A24" s="49">
        <f t="shared" si="1"/>
        <v>20</v>
      </c>
      <c r="B24" s="30" t="s">
        <v>436</v>
      </c>
      <c r="C24" s="30" t="s">
        <v>439</v>
      </c>
      <c r="D24" s="30" t="s">
        <v>440</v>
      </c>
      <c r="E24" s="47" t="s">
        <v>22</v>
      </c>
      <c r="F24" s="31" t="s">
        <v>369</v>
      </c>
      <c r="G24" s="30">
        <v>12</v>
      </c>
      <c r="H24" s="30">
        <v>280</v>
      </c>
      <c r="I24" s="32">
        <f>VLOOKUP(F24,'[1]CREATIVE PAINTS'!$C$6:$I$304,7,FALSE)</f>
        <v>2.2000000000000002</v>
      </c>
      <c r="J24" s="32">
        <f t="shared" si="0"/>
        <v>96</v>
      </c>
      <c r="K24" s="32">
        <v>25</v>
      </c>
      <c r="L24" s="44">
        <f>H24*I24+J24+K24</f>
        <v>737</v>
      </c>
      <c r="M24" s="58"/>
      <c r="N24" s="43" t="s">
        <v>370</v>
      </c>
    </row>
    <row r="25" spans="1:14" s="7" customFormat="1" ht="14.45" customHeight="1">
      <c r="A25" s="49">
        <f t="shared" si="1"/>
        <v>21</v>
      </c>
      <c r="B25" s="30" t="s">
        <v>436</v>
      </c>
      <c r="C25" s="30" t="s">
        <v>441</v>
      </c>
      <c r="D25" s="30" t="s">
        <v>442</v>
      </c>
      <c r="E25" s="47" t="s">
        <v>22</v>
      </c>
      <c r="F25" s="31" t="s">
        <v>87</v>
      </c>
      <c r="G25" s="30">
        <v>189</v>
      </c>
      <c r="H25" s="30">
        <v>1980</v>
      </c>
      <c r="I25" s="32">
        <f>VLOOKUP(F25,'[1]CREATIVE PAINTS'!$C$6:$I$304,7,FALSE)</f>
        <v>3.66</v>
      </c>
      <c r="J25" s="32">
        <f t="shared" si="0"/>
        <v>1512</v>
      </c>
      <c r="K25" s="32">
        <v>25</v>
      </c>
      <c r="L25" s="44">
        <f>H25*I25+J25+K25</f>
        <v>8783.7999999999993</v>
      </c>
      <c r="M25" s="58"/>
      <c r="N25" s="43" t="s">
        <v>443</v>
      </c>
    </row>
    <row r="26" spans="1:14" s="7" customFormat="1" ht="14.45" customHeight="1">
      <c r="A26" s="49">
        <f t="shared" si="1"/>
        <v>22</v>
      </c>
      <c r="B26" s="30" t="s">
        <v>444</v>
      </c>
      <c r="C26" s="30" t="s">
        <v>445</v>
      </c>
      <c r="D26" s="30" t="s">
        <v>446</v>
      </c>
      <c r="E26" s="47" t="s">
        <v>22</v>
      </c>
      <c r="F26" s="31" t="s">
        <v>41</v>
      </c>
      <c r="G26" s="30">
        <v>6</v>
      </c>
      <c r="H26" s="30">
        <v>30</v>
      </c>
      <c r="I26" s="32">
        <f>VLOOKUP(F26,'[1]CREATIVE PAINTS'!$C$6:$I$304,7,FALSE)</f>
        <v>5.15</v>
      </c>
      <c r="J26" s="32">
        <f t="shared" si="0"/>
        <v>48</v>
      </c>
      <c r="K26" s="32">
        <v>25</v>
      </c>
      <c r="L26" s="44">
        <f>50*I26+J26+K26</f>
        <v>330.5</v>
      </c>
      <c r="M26" s="58"/>
      <c r="N26" s="43" t="s">
        <v>447</v>
      </c>
    </row>
    <row r="27" spans="1:14" s="7" customFormat="1" ht="14.45" customHeight="1">
      <c r="A27" s="49">
        <f t="shared" si="1"/>
        <v>23</v>
      </c>
      <c r="B27" s="30" t="s">
        <v>444</v>
      </c>
      <c r="C27" s="30" t="s">
        <v>448</v>
      </c>
      <c r="D27" s="30" t="s">
        <v>449</v>
      </c>
      <c r="E27" s="47" t="s">
        <v>22</v>
      </c>
      <c r="F27" s="31" t="s">
        <v>450</v>
      </c>
      <c r="G27" s="30">
        <v>18</v>
      </c>
      <c r="H27" s="30">
        <v>314</v>
      </c>
      <c r="I27" s="32">
        <f>VLOOKUP(F27,'[1]CREATIVE PAINTS'!$C$6:$I$304,7,FALSE)</f>
        <v>2.4</v>
      </c>
      <c r="J27" s="32">
        <f t="shared" si="0"/>
        <v>144</v>
      </c>
      <c r="K27" s="32">
        <v>25</v>
      </c>
      <c r="L27" s="44">
        <f>H27*I27+J27+K27</f>
        <v>922.6</v>
      </c>
      <c r="M27" s="58"/>
      <c r="N27" s="42" t="s">
        <v>451</v>
      </c>
    </row>
    <row r="28" spans="1:14" s="7" customFormat="1" ht="14.45" customHeight="1">
      <c r="A28" s="49">
        <f t="shared" si="1"/>
        <v>24</v>
      </c>
      <c r="B28" s="30" t="s">
        <v>444</v>
      </c>
      <c r="C28" s="30" t="s">
        <v>452</v>
      </c>
      <c r="D28" s="30" t="s">
        <v>453</v>
      </c>
      <c r="E28" s="47" t="s">
        <v>22</v>
      </c>
      <c r="F28" s="31" t="s">
        <v>454</v>
      </c>
      <c r="G28" s="30">
        <v>11</v>
      </c>
      <c r="H28" s="30">
        <v>166</v>
      </c>
      <c r="I28" s="32">
        <f>VLOOKUP(F28,'[1]CREATIVE PAINTS'!$C$6:$I$304,7,FALSE)</f>
        <v>2.2000000000000002</v>
      </c>
      <c r="J28" s="32">
        <f t="shared" si="0"/>
        <v>88</v>
      </c>
      <c r="K28" s="32">
        <v>25</v>
      </c>
      <c r="L28" s="44">
        <f>H28*I28+J28+K28</f>
        <v>478.20000000000005</v>
      </c>
      <c r="M28" s="58"/>
      <c r="N28" s="42" t="s">
        <v>455</v>
      </c>
    </row>
    <row r="29" spans="1:14" s="7" customFormat="1" ht="14.45" customHeight="1">
      <c r="A29" s="49">
        <f t="shared" si="1"/>
        <v>25</v>
      </c>
      <c r="B29" s="30" t="s">
        <v>456</v>
      </c>
      <c r="C29" s="30" t="s">
        <v>457</v>
      </c>
      <c r="D29" s="30" t="s">
        <v>458</v>
      </c>
      <c r="E29" s="47" t="s">
        <v>22</v>
      </c>
      <c r="F29" s="31" t="s">
        <v>459</v>
      </c>
      <c r="G29" s="30">
        <v>47</v>
      </c>
      <c r="H29" s="30">
        <v>550</v>
      </c>
      <c r="I29" s="32">
        <f>VLOOKUP(F29,'[1]CREATIVE PAINTS'!$C$6:$I$304,7,FALSE)</f>
        <v>3.03</v>
      </c>
      <c r="J29" s="32">
        <f t="shared" si="0"/>
        <v>376</v>
      </c>
      <c r="K29" s="32">
        <v>25</v>
      </c>
      <c r="L29" s="44">
        <f>H29*I29+J29+K29</f>
        <v>2067.5</v>
      </c>
      <c r="M29" s="58"/>
      <c r="N29" s="42" t="s">
        <v>460</v>
      </c>
    </row>
    <row r="30" spans="1:14" s="7" customFormat="1" ht="14.45" customHeight="1">
      <c r="A30" s="49">
        <f t="shared" si="1"/>
        <v>26</v>
      </c>
      <c r="B30" s="30" t="s">
        <v>456</v>
      </c>
      <c r="C30" s="30" t="s">
        <v>461</v>
      </c>
      <c r="D30" s="30" t="s">
        <v>462</v>
      </c>
      <c r="E30" s="47" t="s">
        <v>22</v>
      </c>
      <c r="F30" s="31" t="s">
        <v>364</v>
      </c>
      <c r="G30" s="30">
        <v>17</v>
      </c>
      <c r="H30" s="30">
        <v>114</v>
      </c>
      <c r="I30" s="32">
        <f>VLOOKUP(F30,'[1]CREATIVE PAINTS'!$C$6:$I$304,7,FALSE)</f>
        <v>2.42</v>
      </c>
      <c r="J30" s="32">
        <f t="shared" si="0"/>
        <v>136</v>
      </c>
      <c r="K30" s="32">
        <v>25</v>
      </c>
      <c r="L30" s="44">
        <f>H30*I30+J30+K30</f>
        <v>436.88</v>
      </c>
      <c r="M30" s="58"/>
      <c r="N30" s="42" t="s">
        <v>365</v>
      </c>
    </row>
    <row r="31" spans="1:14" s="7" customFormat="1" ht="14.45" customHeight="1">
      <c r="A31" s="49">
        <f t="shared" si="1"/>
        <v>27</v>
      </c>
      <c r="B31" s="30" t="s">
        <v>463</v>
      </c>
      <c r="C31" s="30" t="s">
        <v>464</v>
      </c>
      <c r="D31" s="30" t="s">
        <v>465</v>
      </c>
      <c r="E31" s="47" t="s">
        <v>22</v>
      </c>
      <c r="F31" s="31" t="s">
        <v>41</v>
      </c>
      <c r="G31" s="30">
        <v>40</v>
      </c>
      <c r="H31" s="30">
        <v>190</v>
      </c>
      <c r="I31" s="32">
        <f>VLOOKUP(F31,'[1]CREATIVE PAINTS'!$C$6:$I$304,7,FALSE)</f>
        <v>5.15</v>
      </c>
      <c r="J31" s="32">
        <f t="shared" si="0"/>
        <v>320</v>
      </c>
      <c r="K31" s="32">
        <v>25</v>
      </c>
      <c r="L31" s="44">
        <f>H31*I31+J31+K31</f>
        <v>1323.5</v>
      </c>
      <c r="M31" s="58"/>
      <c r="N31" s="43" t="s">
        <v>447</v>
      </c>
    </row>
    <row r="32" spans="1:14" s="7" customFormat="1" ht="14.45" customHeight="1">
      <c r="A32" s="49">
        <f t="shared" si="1"/>
        <v>28</v>
      </c>
      <c r="B32" s="30" t="s">
        <v>463</v>
      </c>
      <c r="C32" s="30" t="s">
        <v>466</v>
      </c>
      <c r="D32" s="30" t="s">
        <v>467</v>
      </c>
      <c r="E32" s="47" t="s">
        <v>22</v>
      </c>
      <c r="F32" s="31" t="s">
        <v>41</v>
      </c>
      <c r="G32" s="30">
        <v>4</v>
      </c>
      <c r="H32" s="30">
        <v>20</v>
      </c>
      <c r="I32" s="32">
        <f>VLOOKUP(F32,'[1]CREATIVE PAINTS'!$C$6:$I$304,7,FALSE)</f>
        <v>5.15</v>
      </c>
      <c r="J32" s="32">
        <f t="shared" si="0"/>
        <v>32</v>
      </c>
      <c r="K32" s="32">
        <v>25</v>
      </c>
      <c r="L32" s="44">
        <f>50*I32+J32+K32</f>
        <v>314.5</v>
      </c>
      <c r="M32" s="58"/>
      <c r="N32" s="43" t="s">
        <v>447</v>
      </c>
    </row>
    <row r="33" spans="1:14" s="7" customFormat="1" ht="14.45" customHeight="1">
      <c r="A33" s="49">
        <f t="shared" si="1"/>
        <v>29</v>
      </c>
      <c r="B33" s="30" t="s">
        <v>468</v>
      </c>
      <c r="C33" s="30" t="s">
        <v>469</v>
      </c>
      <c r="D33" s="30" t="s">
        <v>470</v>
      </c>
      <c r="E33" s="47" t="s">
        <v>22</v>
      </c>
      <c r="F33" s="31" t="s">
        <v>317</v>
      </c>
      <c r="G33" s="30">
        <v>14</v>
      </c>
      <c r="H33" s="30">
        <v>100</v>
      </c>
      <c r="I33" s="32">
        <f>VLOOKUP(F33,'[1]CREATIVE PAINTS'!$C$6:$I$304,7,FALSE)</f>
        <v>2.2000000000000002</v>
      </c>
      <c r="J33" s="32">
        <f t="shared" si="0"/>
        <v>112</v>
      </c>
      <c r="K33" s="32">
        <v>25</v>
      </c>
      <c r="L33" s="44">
        <f t="shared" ref="L33:L41" si="3">H33*I33+J33+K33</f>
        <v>357</v>
      </c>
      <c r="M33" s="58"/>
      <c r="N33" s="42" t="s">
        <v>471</v>
      </c>
    </row>
    <row r="34" spans="1:14" s="7" customFormat="1" ht="14.45" customHeight="1">
      <c r="A34" s="49">
        <f t="shared" si="1"/>
        <v>30</v>
      </c>
      <c r="B34" s="30" t="s">
        <v>468</v>
      </c>
      <c r="C34" s="30" t="s">
        <v>472</v>
      </c>
      <c r="D34" s="30" t="s">
        <v>473</v>
      </c>
      <c r="E34" s="47" t="s">
        <v>22</v>
      </c>
      <c r="F34" s="31" t="s">
        <v>450</v>
      </c>
      <c r="G34" s="30">
        <v>16</v>
      </c>
      <c r="H34" s="30">
        <v>250</v>
      </c>
      <c r="I34" s="32">
        <f>VLOOKUP(F34,'[1]CREATIVE PAINTS'!$C$6:$I$304,7,FALSE)</f>
        <v>2.4</v>
      </c>
      <c r="J34" s="32">
        <f t="shared" si="0"/>
        <v>128</v>
      </c>
      <c r="K34" s="32">
        <v>25</v>
      </c>
      <c r="L34" s="44">
        <f t="shared" si="3"/>
        <v>753</v>
      </c>
      <c r="M34" s="58"/>
      <c r="N34" s="42" t="s">
        <v>451</v>
      </c>
    </row>
    <row r="35" spans="1:14" s="7" customFormat="1" ht="14.45" customHeight="1">
      <c r="A35" s="49">
        <f t="shared" si="1"/>
        <v>31</v>
      </c>
      <c r="B35" s="30" t="s">
        <v>468</v>
      </c>
      <c r="C35" s="30" t="s">
        <v>474</v>
      </c>
      <c r="D35" s="30" t="s">
        <v>475</v>
      </c>
      <c r="E35" s="47" t="s">
        <v>22</v>
      </c>
      <c r="F35" s="31" t="s">
        <v>36</v>
      </c>
      <c r="G35" s="30">
        <v>13</v>
      </c>
      <c r="H35" s="30">
        <v>130</v>
      </c>
      <c r="I35" s="32">
        <f>VLOOKUP(F35,'[1]CREATIVE PAINTS'!$C$6:$I$304,7,FALSE)</f>
        <v>3.99</v>
      </c>
      <c r="J35" s="32">
        <f t="shared" si="0"/>
        <v>104</v>
      </c>
      <c r="K35" s="32">
        <v>25</v>
      </c>
      <c r="L35" s="44">
        <f t="shared" si="3"/>
        <v>647.70000000000005</v>
      </c>
      <c r="M35" s="58"/>
      <c r="N35" s="42" t="s">
        <v>476</v>
      </c>
    </row>
    <row r="36" spans="1:14" s="7" customFormat="1" ht="14.45" customHeight="1">
      <c r="A36" s="49">
        <f t="shared" si="1"/>
        <v>32</v>
      </c>
      <c r="B36" s="30" t="s">
        <v>477</v>
      </c>
      <c r="C36" s="30" t="s">
        <v>478</v>
      </c>
      <c r="D36" s="30" t="s">
        <v>479</v>
      </c>
      <c r="E36" s="47" t="s">
        <v>22</v>
      </c>
      <c r="F36" s="31" t="s">
        <v>353</v>
      </c>
      <c r="G36" s="30">
        <v>50</v>
      </c>
      <c r="H36" s="30">
        <v>220</v>
      </c>
      <c r="I36" s="32">
        <f>VLOOKUP(F36,'[1]CREATIVE PAINTS'!$C$6:$I$304,7,FALSE)</f>
        <v>2.92</v>
      </c>
      <c r="J36" s="32">
        <f t="shared" si="0"/>
        <v>400</v>
      </c>
      <c r="K36" s="32">
        <v>25</v>
      </c>
      <c r="L36" s="44">
        <f t="shared" si="3"/>
        <v>1067.4000000000001</v>
      </c>
      <c r="M36" s="58"/>
      <c r="N36" s="42" t="s">
        <v>480</v>
      </c>
    </row>
    <row r="37" spans="1:14" s="7" customFormat="1" ht="14.45" customHeight="1">
      <c r="A37" s="49">
        <f t="shared" si="1"/>
        <v>33</v>
      </c>
      <c r="B37" s="30" t="s">
        <v>477</v>
      </c>
      <c r="C37" s="30" t="s">
        <v>481</v>
      </c>
      <c r="D37" s="30" t="s">
        <v>482</v>
      </c>
      <c r="E37" s="47" t="s">
        <v>22</v>
      </c>
      <c r="F37" s="31" t="s">
        <v>292</v>
      </c>
      <c r="G37" s="30">
        <v>7</v>
      </c>
      <c r="H37" s="30">
        <v>60</v>
      </c>
      <c r="I37" s="32">
        <f>VLOOKUP(F37,'[1]CREATIVE PAINTS'!$C$6:$I$304,7,FALSE)</f>
        <v>2.64</v>
      </c>
      <c r="J37" s="32">
        <f t="shared" ref="J37:J68" si="4">G37*8</f>
        <v>56</v>
      </c>
      <c r="K37" s="32">
        <v>25</v>
      </c>
      <c r="L37" s="44">
        <f t="shared" si="3"/>
        <v>239.4</v>
      </c>
      <c r="M37" s="58"/>
      <c r="N37" s="42" t="s">
        <v>293</v>
      </c>
    </row>
    <row r="38" spans="1:14" s="7" customFormat="1" ht="14.45" customHeight="1">
      <c r="A38" s="49">
        <f t="shared" si="1"/>
        <v>34</v>
      </c>
      <c r="B38" s="30" t="s">
        <v>477</v>
      </c>
      <c r="C38" s="30" t="s">
        <v>483</v>
      </c>
      <c r="D38" s="30" t="s">
        <v>484</v>
      </c>
      <c r="E38" s="47" t="s">
        <v>22</v>
      </c>
      <c r="F38" s="31" t="s">
        <v>58</v>
      </c>
      <c r="G38" s="30">
        <v>12</v>
      </c>
      <c r="H38" s="30">
        <v>140</v>
      </c>
      <c r="I38" s="32">
        <f>VLOOKUP(F38,'[1]CREATIVE PAINTS'!$C$6:$I$304,7,FALSE)</f>
        <v>2.2000000000000002</v>
      </c>
      <c r="J38" s="32">
        <f t="shared" si="4"/>
        <v>96</v>
      </c>
      <c r="K38" s="32">
        <v>25</v>
      </c>
      <c r="L38" s="44">
        <f t="shared" si="3"/>
        <v>429</v>
      </c>
      <c r="M38" s="58"/>
      <c r="N38" s="43" t="s">
        <v>485</v>
      </c>
    </row>
    <row r="39" spans="1:14" s="7" customFormat="1" ht="14.45" customHeight="1">
      <c r="A39" s="49">
        <f t="shared" si="1"/>
        <v>35</v>
      </c>
      <c r="B39" s="30" t="s">
        <v>477</v>
      </c>
      <c r="C39" s="30" t="s">
        <v>486</v>
      </c>
      <c r="D39" s="30" t="s">
        <v>487</v>
      </c>
      <c r="E39" s="47" t="s">
        <v>22</v>
      </c>
      <c r="F39" s="31" t="s">
        <v>0</v>
      </c>
      <c r="G39" s="30">
        <v>16</v>
      </c>
      <c r="H39" s="30">
        <v>210</v>
      </c>
      <c r="I39" s="32">
        <f>VLOOKUP(F39,'[1]CREATIVE PAINTS'!$C$6:$I$304,7,FALSE)</f>
        <v>2.2000000000000002</v>
      </c>
      <c r="J39" s="32">
        <f t="shared" si="4"/>
        <v>128</v>
      </c>
      <c r="K39" s="32">
        <v>25</v>
      </c>
      <c r="L39" s="44">
        <f t="shared" si="3"/>
        <v>615</v>
      </c>
      <c r="M39" s="58"/>
      <c r="N39" s="42" t="s">
        <v>10</v>
      </c>
    </row>
    <row r="40" spans="1:14" s="7" customFormat="1" ht="14.45" customHeight="1">
      <c r="A40" s="49">
        <f t="shared" si="1"/>
        <v>36</v>
      </c>
      <c r="B40" s="30" t="s">
        <v>477</v>
      </c>
      <c r="C40" s="30" t="s">
        <v>488</v>
      </c>
      <c r="D40" s="30" t="s">
        <v>489</v>
      </c>
      <c r="E40" s="47" t="s">
        <v>22</v>
      </c>
      <c r="F40" s="31" t="s">
        <v>377</v>
      </c>
      <c r="G40" s="30">
        <v>8</v>
      </c>
      <c r="H40" s="30">
        <v>100</v>
      </c>
      <c r="I40" s="32">
        <f>VLOOKUP(F40,'[1]CREATIVE PAINTS'!$C$6:$I$304,7,FALSE)</f>
        <v>2.2000000000000002</v>
      </c>
      <c r="J40" s="32">
        <f t="shared" si="4"/>
        <v>64</v>
      </c>
      <c r="K40" s="32">
        <v>25</v>
      </c>
      <c r="L40" s="44">
        <f t="shared" si="3"/>
        <v>309</v>
      </c>
      <c r="M40" s="58"/>
      <c r="N40" s="43" t="s">
        <v>378</v>
      </c>
    </row>
    <row r="41" spans="1:14" s="7" customFormat="1" ht="14.45" customHeight="1">
      <c r="A41" s="49">
        <f t="shared" si="1"/>
        <v>37</v>
      </c>
      <c r="B41" s="30" t="s">
        <v>477</v>
      </c>
      <c r="C41" s="30" t="s">
        <v>490</v>
      </c>
      <c r="D41" s="30" t="s">
        <v>491</v>
      </c>
      <c r="E41" s="47" t="s">
        <v>22</v>
      </c>
      <c r="F41" s="31" t="s">
        <v>53</v>
      </c>
      <c r="G41" s="30">
        <v>10</v>
      </c>
      <c r="H41" s="30">
        <v>170</v>
      </c>
      <c r="I41" s="32">
        <f>VLOOKUP(F41,'[1]CREATIVE PAINTS'!$C$6:$I$304,7,FALSE)</f>
        <v>2.79</v>
      </c>
      <c r="J41" s="32">
        <f t="shared" si="4"/>
        <v>80</v>
      </c>
      <c r="K41" s="32">
        <v>25</v>
      </c>
      <c r="L41" s="44">
        <f t="shared" si="3"/>
        <v>579.29999999999995</v>
      </c>
      <c r="M41" s="58"/>
      <c r="N41" s="42" t="s">
        <v>492</v>
      </c>
    </row>
    <row r="42" spans="1:14" s="7" customFormat="1" ht="14.45" customHeight="1">
      <c r="A42" s="49">
        <f t="shared" si="1"/>
        <v>38</v>
      </c>
      <c r="B42" s="30" t="s">
        <v>477</v>
      </c>
      <c r="C42" s="30" t="s">
        <v>493</v>
      </c>
      <c r="D42" s="30" t="s">
        <v>494</v>
      </c>
      <c r="E42" s="47" t="s">
        <v>22</v>
      </c>
      <c r="F42" s="31" t="s">
        <v>454</v>
      </c>
      <c r="G42" s="30">
        <v>2</v>
      </c>
      <c r="H42" s="30">
        <v>40</v>
      </c>
      <c r="I42" s="32">
        <f>VLOOKUP(F42,'[1]CREATIVE PAINTS'!$C$6:$I$304,7,FALSE)</f>
        <v>2.2000000000000002</v>
      </c>
      <c r="J42" s="32">
        <f t="shared" si="4"/>
        <v>16</v>
      </c>
      <c r="K42" s="32">
        <v>25</v>
      </c>
      <c r="L42" s="44">
        <f>50*I42+J42+K42</f>
        <v>151</v>
      </c>
      <c r="M42" s="58"/>
      <c r="N42" s="42" t="s">
        <v>455</v>
      </c>
    </row>
    <row r="43" spans="1:14" s="7" customFormat="1" ht="14.45" customHeight="1">
      <c r="A43" s="49">
        <f t="shared" si="1"/>
        <v>39</v>
      </c>
      <c r="B43" s="30" t="s">
        <v>477</v>
      </c>
      <c r="C43" s="30" t="s">
        <v>495</v>
      </c>
      <c r="D43" s="30" t="s">
        <v>496</v>
      </c>
      <c r="E43" s="47" t="s">
        <v>22</v>
      </c>
      <c r="F43" s="31" t="s">
        <v>366</v>
      </c>
      <c r="G43" s="30">
        <v>6</v>
      </c>
      <c r="H43" s="30">
        <v>100</v>
      </c>
      <c r="I43" s="32">
        <f>VLOOKUP(F43,'[1]CREATIVE PAINTS'!$C$6:$I$304,7,FALSE)</f>
        <v>2.2000000000000002</v>
      </c>
      <c r="J43" s="32">
        <f t="shared" si="4"/>
        <v>48</v>
      </c>
      <c r="K43" s="32">
        <v>25</v>
      </c>
      <c r="L43" s="44">
        <f t="shared" ref="L43:L67" si="5">H43*I43+J43+K43</f>
        <v>293</v>
      </c>
      <c r="M43" s="58"/>
      <c r="N43" s="42" t="s">
        <v>367</v>
      </c>
    </row>
    <row r="44" spans="1:14" s="7" customFormat="1" ht="14.45" customHeight="1">
      <c r="A44" s="49">
        <f t="shared" si="1"/>
        <v>40</v>
      </c>
      <c r="B44" s="30" t="s">
        <v>497</v>
      </c>
      <c r="C44" s="30" t="s">
        <v>498</v>
      </c>
      <c r="D44" s="30" t="s">
        <v>499</v>
      </c>
      <c r="E44" s="47" t="s">
        <v>22</v>
      </c>
      <c r="F44" s="31" t="s">
        <v>371</v>
      </c>
      <c r="G44" s="30">
        <v>22</v>
      </c>
      <c r="H44" s="30">
        <v>470</v>
      </c>
      <c r="I44" s="32">
        <f>VLOOKUP(F44,'[1]CREATIVE PAINTS'!$C$6:$I$304,7,FALSE)</f>
        <v>2.2000000000000002</v>
      </c>
      <c r="J44" s="32">
        <f t="shared" si="4"/>
        <v>176</v>
      </c>
      <c r="K44" s="32">
        <v>25</v>
      </c>
      <c r="L44" s="44">
        <f t="shared" si="5"/>
        <v>1235</v>
      </c>
      <c r="M44" s="58"/>
      <c r="N44" s="42" t="s">
        <v>372</v>
      </c>
    </row>
    <row r="45" spans="1:14" s="7" customFormat="1" ht="14.45" customHeight="1">
      <c r="A45" s="49">
        <f t="shared" si="1"/>
        <v>41</v>
      </c>
      <c r="B45" s="30" t="s">
        <v>497</v>
      </c>
      <c r="C45" s="30" t="s">
        <v>500</v>
      </c>
      <c r="D45" s="30" t="s">
        <v>501</v>
      </c>
      <c r="E45" s="47" t="s">
        <v>22</v>
      </c>
      <c r="F45" s="31" t="s">
        <v>360</v>
      </c>
      <c r="G45" s="30">
        <v>10</v>
      </c>
      <c r="H45" s="30">
        <v>160</v>
      </c>
      <c r="I45" s="32">
        <f>VLOOKUP(F45,'[1]CREATIVE PAINTS'!$C$6:$I$304,7,FALSE)</f>
        <v>2.31</v>
      </c>
      <c r="J45" s="32">
        <f t="shared" si="4"/>
        <v>80</v>
      </c>
      <c r="K45" s="32">
        <v>25</v>
      </c>
      <c r="L45" s="44">
        <f t="shared" si="5"/>
        <v>474.6</v>
      </c>
      <c r="M45" s="58"/>
      <c r="N45" s="42" t="s">
        <v>502</v>
      </c>
    </row>
    <row r="46" spans="1:14" s="7" customFormat="1" ht="14.45" customHeight="1">
      <c r="A46" s="49">
        <f t="shared" si="1"/>
        <v>42</v>
      </c>
      <c r="B46" s="30" t="s">
        <v>497</v>
      </c>
      <c r="C46" s="30" t="s">
        <v>503</v>
      </c>
      <c r="D46" s="30" t="s">
        <v>504</v>
      </c>
      <c r="E46" s="47" t="s">
        <v>22</v>
      </c>
      <c r="F46" s="31" t="s">
        <v>26</v>
      </c>
      <c r="G46" s="30">
        <v>10</v>
      </c>
      <c r="H46" s="30">
        <v>90</v>
      </c>
      <c r="I46" s="32">
        <f>VLOOKUP(F46,'[1]CREATIVE PAINTS'!$C$6:$I$304,7,FALSE)</f>
        <v>2</v>
      </c>
      <c r="J46" s="32">
        <f t="shared" si="4"/>
        <v>80</v>
      </c>
      <c r="K46" s="32">
        <v>25</v>
      </c>
      <c r="L46" s="44">
        <f t="shared" si="5"/>
        <v>285</v>
      </c>
      <c r="M46" s="58"/>
      <c r="N46" s="42" t="s">
        <v>27</v>
      </c>
    </row>
    <row r="47" spans="1:14" s="7" customFormat="1" ht="14.45" customHeight="1">
      <c r="A47" s="49">
        <f t="shared" si="1"/>
        <v>43</v>
      </c>
      <c r="B47" s="30" t="s">
        <v>497</v>
      </c>
      <c r="C47" s="30" t="s">
        <v>505</v>
      </c>
      <c r="D47" s="30" t="s">
        <v>506</v>
      </c>
      <c r="E47" s="47" t="s">
        <v>22</v>
      </c>
      <c r="F47" s="31" t="s">
        <v>369</v>
      </c>
      <c r="G47" s="30">
        <v>11</v>
      </c>
      <c r="H47" s="30">
        <v>130</v>
      </c>
      <c r="I47" s="32">
        <f>VLOOKUP(F47,'[1]CREATIVE PAINTS'!$C$6:$I$304,7,FALSE)</f>
        <v>2.2000000000000002</v>
      </c>
      <c r="J47" s="32">
        <f t="shared" si="4"/>
        <v>88</v>
      </c>
      <c r="K47" s="32">
        <v>25</v>
      </c>
      <c r="L47" s="44">
        <f t="shared" si="5"/>
        <v>399</v>
      </c>
      <c r="M47" s="58"/>
      <c r="N47" s="43" t="s">
        <v>370</v>
      </c>
    </row>
    <row r="48" spans="1:14" s="7" customFormat="1" ht="14.45" customHeight="1">
      <c r="A48" s="49">
        <f t="shared" si="1"/>
        <v>44</v>
      </c>
      <c r="B48" s="30" t="s">
        <v>507</v>
      </c>
      <c r="C48" s="30" t="s">
        <v>508</v>
      </c>
      <c r="D48" s="30" t="s">
        <v>509</v>
      </c>
      <c r="E48" s="47" t="s">
        <v>22</v>
      </c>
      <c r="F48" s="31" t="s">
        <v>46</v>
      </c>
      <c r="G48" s="30">
        <v>7</v>
      </c>
      <c r="H48" s="30">
        <v>90</v>
      </c>
      <c r="I48" s="32">
        <f>VLOOKUP(F48,'[1]CREATIVE PAINTS'!$C$6:$I$304,7,FALSE)</f>
        <v>2.2000000000000002</v>
      </c>
      <c r="J48" s="32">
        <f t="shared" si="4"/>
        <v>56</v>
      </c>
      <c r="K48" s="32">
        <v>25</v>
      </c>
      <c r="L48" s="44">
        <f t="shared" si="5"/>
        <v>279</v>
      </c>
      <c r="M48" s="58"/>
      <c r="N48" s="42" t="s">
        <v>357</v>
      </c>
    </row>
    <row r="49" spans="1:14" s="7" customFormat="1" ht="14.45" customHeight="1">
      <c r="A49" s="49">
        <f t="shared" si="1"/>
        <v>45</v>
      </c>
      <c r="B49" s="30" t="s">
        <v>507</v>
      </c>
      <c r="C49" s="30" t="s">
        <v>510</v>
      </c>
      <c r="D49" s="30" t="s">
        <v>511</v>
      </c>
      <c r="E49" s="47" t="s">
        <v>22</v>
      </c>
      <c r="F49" s="31" t="s">
        <v>353</v>
      </c>
      <c r="G49" s="30">
        <v>32</v>
      </c>
      <c r="H49" s="30">
        <v>140</v>
      </c>
      <c r="I49" s="32">
        <f>VLOOKUP(F49,'[1]CREATIVE PAINTS'!$C$6:$I$304,7,FALSE)</f>
        <v>2.92</v>
      </c>
      <c r="J49" s="32">
        <f t="shared" si="4"/>
        <v>256</v>
      </c>
      <c r="K49" s="32">
        <v>25</v>
      </c>
      <c r="L49" s="44">
        <f t="shared" si="5"/>
        <v>689.8</v>
      </c>
      <c r="M49" s="58"/>
      <c r="N49" s="42" t="s">
        <v>480</v>
      </c>
    </row>
    <row r="50" spans="1:14" s="7" customFormat="1" ht="14.45" customHeight="1">
      <c r="A50" s="49">
        <f t="shared" si="1"/>
        <v>46</v>
      </c>
      <c r="B50" s="30" t="s">
        <v>507</v>
      </c>
      <c r="C50" s="30" t="s">
        <v>512</v>
      </c>
      <c r="D50" s="30" t="s">
        <v>513</v>
      </c>
      <c r="E50" s="47" t="s">
        <v>22</v>
      </c>
      <c r="F50" s="31" t="s">
        <v>514</v>
      </c>
      <c r="G50" s="30">
        <v>30</v>
      </c>
      <c r="H50" s="30">
        <v>470</v>
      </c>
      <c r="I50" s="32">
        <f>VLOOKUP(F50,'[1]CREATIVE PAINTS'!$C$6:$I$304,7,FALSE)</f>
        <v>2.4300000000000002</v>
      </c>
      <c r="J50" s="32">
        <f t="shared" si="4"/>
        <v>240</v>
      </c>
      <c r="K50" s="32">
        <v>25</v>
      </c>
      <c r="L50" s="44">
        <f t="shared" si="5"/>
        <v>1407.1000000000001</v>
      </c>
      <c r="M50" s="58"/>
      <c r="N50" s="42" t="s">
        <v>515</v>
      </c>
    </row>
    <row r="51" spans="1:14" s="7" customFormat="1" ht="14.45" customHeight="1">
      <c r="A51" s="49">
        <f t="shared" si="1"/>
        <v>47</v>
      </c>
      <c r="B51" s="30" t="s">
        <v>516</v>
      </c>
      <c r="C51" s="30" t="s">
        <v>517</v>
      </c>
      <c r="D51" s="30" t="s">
        <v>518</v>
      </c>
      <c r="E51" s="47" t="s">
        <v>22</v>
      </c>
      <c r="F51" s="31" t="s">
        <v>352</v>
      </c>
      <c r="G51" s="30">
        <v>66</v>
      </c>
      <c r="H51" s="30">
        <v>790</v>
      </c>
      <c r="I51" s="32">
        <f>VLOOKUP(F51,'[1]CREATIVE PAINTS'!$C$6:$I$304,7,FALSE)</f>
        <v>2.64</v>
      </c>
      <c r="J51" s="32">
        <f t="shared" si="4"/>
        <v>528</v>
      </c>
      <c r="K51" s="32">
        <v>25</v>
      </c>
      <c r="L51" s="44">
        <f t="shared" si="5"/>
        <v>2638.6</v>
      </c>
      <c r="M51" s="58"/>
      <c r="N51" s="42" t="s">
        <v>519</v>
      </c>
    </row>
    <row r="52" spans="1:14" s="7" customFormat="1" ht="14.45" customHeight="1">
      <c r="A52" s="49">
        <f t="shared" si="1"/>
        <v>48</v>
      </c>
      <c r="B52" s="30" t="s">
        <v>516</v>
      </c>
      <c r="C52" s="30" t="s">
        <v>520</v>
      </c>
      <c r="D52" s="30" t="s">
        <v>521</v>
      </c>
      <c r="E52" s="47" t="s">
        <v>22</v>
      </c>
      <c r="F52" s="31" t="s">
        <v>204</v>
      </c>
      <c r="G52" s="30">
        <v>21</v>
      </c>
      <c r="H52" s="30">
        <v>380</v>
      </c>
      <c r="I52" s="32">
        <f>VLOOKUP(F52,'[1]CREATIVE PAINTS'!$C$6:$I$304,7,FALSE)</f>
        <v>3.03</v>
      </c>
      <c r="J52" s="32">
        <f t="shared" si="4"/>
        <v>168</v>
      </c>
      <c r="K52" s="32">
        <v>25</v>
      </c>
      <c r="L52" s="44">
        <f t="shared" si="5"/>
        <v>1344.3999999999999</v>
      </c>
      <c r="M52" s="58"/>
      <c r="N52" s="43" t="s">
        <v>368</v>
      </c>
    </row>
    <row r="53" spans="1:14" s="7" customFormat="1" ht="14.45" customHeight="1">
      <c r="A53" s="49">
        <f t="shared" si="1"/>
        <v>49</v>
      </c>
      <c r="B53" s="30" t="s">
        <v>516</v>
      </c>
      <c r="C53" s="30" t="s">
        <v>522</v>
      </c>
      <c r="D53" s="30" t="s">
        <v>523</v>
      </c>
      <c r="E53" s="47" t="s">
        <v>22</v>
      </c>
      <c r="F53" s="31" t="s">
        <v>204</v>
      </c>
      <c r="G53" s="30">
        <v>90</v>
      </c>
      <c r="H53" s="30">
        <v>1350</v>
      </c>
      <c r="I53" s="32">
        <f>VLOOKUP(F53,'[1]CREATIVE PAINTS'!$C$6:$I$304,7,FALSE)</f>
        <v>3.03</v>
      </c>
      <c r="J53" s="32">
        <f t="shared" si="4"/>
        <v>720</v>
      </c>
      <c r="K53" s="32">
        <v>25</v>
      </c>
      <c r="L53" s="44">
        <f t="shared" si="5"/>
        <v>4835.5</v>
      </c>
      <c r="M53" s="58"/>
      <c r="N53" s="43" t="s">
        <v>368</v>
      </c>
    </row>
    <row r="54" spans="1:14" s="7" customFormat="1" ht="14.45" customHeight="1">
      <c r="A54" s="49">
        <f t="shared" si="1"/>
        <v>50</v>
      </c>
      <c r="B54" s="30" t="s">
        <v>516</v>
      </c>
      <c r="C54" s="30" t="s">
        <v>524</v>
      </c>
      <c r="D54" s="30" t="s">
        <v>525</v>
      </c>
      <c r="E54" s="47" t="s">
        <v>22</v>
      </c>
      <c r="F54" s="31" t="s">
        <v>200</v>
      </c>
      <c r="G54" s="30">
        <v>23</v>
      </c>
      <c r="H54" s="30">
        <v>340</v>
      </c>
      <c r="I54" s="32">
        <f>VLOOKUP(F54,'[1]CREATIVE PAINTS'!$C$6:$I$304,7,FALSE)</f>
        <v>4.24</v>
      </c>
      <c r="J54" s="32">
        <f t="shared" si="4"/>
        <v>184</v>
      </c>
      <c r="K54" s="32">
        <v>25</v>
      </c>
      <c r="L54" s="44">
        <f t="shared" si="5"/>
        <v>1650.6000000000001</v>
      </c>
      <c r="M54" s="58"/>
      <c r="N54" s="42" t="s">
        <v>201</v>
      </c>
    </row>
    <row r="55" spans="1:14" s="7" customFormat="1" ht="14.45" customHeight="1">
      <c r="A55" s="49">
        <f t="shared" si="1"/>
        <v>51</v>
      </c>
      <c r="B55" s="30" t="s">
        <v>516</v>
      </c>
      <c r="C55" s="30" t="s">
        <v>526</v>
      </c>
      <c r="D55" s="30" t="s">
        <v>527</v>
      </c>
      <c r="E55" s="47" t="s">
        <v>22</v>
      </c>
      <c r="F55" s="31" t="s">
        <v>137</v>
      </c>
      <c r="G55" s="30">
        <v>13</v>
      </c>
      <c r="H55" s="30">
        <v>110</v>
      </c>
      <c r="I55" s="32">
        <f>VLOOKUP(F55,'[1]CREATIVE PAINTS'!$C$6:$I$304,7,FALSE)</f>
        <v>2.4</v>
      </c>
      <c r="J55" s="32">
        <f t="shared" si="4"/>
        <v>104</v>
      </c>
      <c r="K55" s="32">
        <v>25</v>
      </c>
      <c r="L55" s="44">
        <f t="shared" si="5"/>
        <v>393</v>
      </c>
      <c r="M55" s="58"/>
      <c r="N55" s="43" t="s">
        <v>528</v>
      </c>
    </row>
    <row r="56" spans="1:14" s="7" customFormat="1" ht="14.45" customHeight="1">
      <c r="A56" s="49">
        <f t="shared" si="1"/>
        <v>52</v>
      </c>
      <c r="B56" s="30" t="s">
        <v>516</v>
      </c>
      <c r="C56" s="30" t="s">
        <v>529</v>
      </c>
      <c r="D56" s="30" t="s">
        <v>530</v>
      </c>
      <c r="E56" s="47" t="s">
        <v>22</v>
      </c>
      <c r="F56" s="31" t="s">
        <v>375</v>
      </c>
      <c r="G56" s="30">
        <v>7</v>
      </c>
      <c r="H56" s="30">
        <v>140</v>
      </c>
      <c r="I56" s="32">
        <f>VLOOKUP(F56,'[1]CREATIVE PAINTS'!$C$6:$I$304,7,FALSE)</f>
        <v>2.5299999999999998</v>
      </c>
      <c r="J56" s="32">
        <f t="shared" si="4"/>
        <v>56</v>
      </c>
      <c r="K56" s="32">
        <v>25</v>
      </c>
      <c r="L56" s="44">
        <f t="shared" si="5"/>
        <v>435.2</v>
      </c>
      <c r="M56" s="58"/>
      <c r="N56" s="42" t="s">
        <v>376</v>
      </c>
    </row>
    <row r="57" spans="1:14" s="7" customFormat="1" ht="14.45" customHeight="1">
      <c r="A57" s="49">
        <f t="shared" si="1"/>
        <v>53</v>
      </c>
      <c r="B57" s="30" t="s">
        <v>531</v>
      </c>
      <c r="C57" s="30" t="s">
        <v>532</v>
      </c>
      <c r="D57" s="30" t="s">
        <v>533</v>
      </c>
      <c r="E57" s="47" t="s">
        <v>22</v>
      </c>
      <c r="F57" s="31" t="s">
        <v>32</v>
      </c>
      <c r="G57" s="30">
        <v>12</v>
      </c>
      <c r="H57" s="30">
        <v>240</v>
      </c>
      <c r="I57" s="32">
        <f>VLOOKUP(F57,'[1]CREATIVE PAINTS'!$C$6:$I$304,7,FALSE)</f>
        <v>2.2000000000000002</v>
      </c>
      <c r="J57" s="32">
        <f t="shared" si="4"/>
        <v>96</v>
      </c>
      <c r="K57" s="32">
        <v>25</v>
      </c>
      <c r="L57" s="44">
        <f t="shared" si="5"/>
        <v>649</v>
      </c>
      <c r="M57" s="58"/>
      <c r="N57" s="42" t="s">
        <v>33</v>
      </c>
    </row>
    <row r="58" spans="1:14" s="7" customFormat="1" ht="14.45" customHeight="1">
      <c r="A58" s="49">
        <f t="shared" si="1"/>
        <v>54</v>
      </c>
      <c r="B58" s="30" t="s">
        <v>531</v>
      </c>
      <c r="C58" s="30" t="s">
        <v>534</v>
      </c>
      <c r="D58" s="30" t="s">
        <v>535</v>
      </c>
      <c r="E58" s="47" t="s">
        <v>22</v>
      </c>
      <c r="F58" s="31" t="s">
        <v>127</v>
      </c>
      <c r="G58" s="30">
        <v>51</v>
      </c>
      <c r="H58" s="30">
        <v>800</v>
      </c>
      <c r="I58" s="32">
        <f>VLOOKUP(F58,'[1]CREATIVE PAINTS'!$C$6:$I$304,7,FALSE)</f>
        <v>2.64</v>
      </c>
      <c r="J58" s="32">
        <f t="shared" si="4"/>
        <v>408</v>
      </c>
      <c r="K58" s="32">
        <v>25</v>
      </c>
      <c r="L58" s="44">
        <f t="shared" si="5"/>
        <v>2545</v>
      </c>
      <c r="M58" s="58"/>
      <c r="N58" s="42" t="s">
        <v>536</v>
      </c>
    </row>
    <row r="59" spans="1:14" s="7" customFormat="1" ht="14.45" customHeight="1">
      <c r="A59" s="49">
        <f t="shared" si="1"/>
        <v>55</v>
      </c>
      <c r="B59" s="30" t="s">
        <v>537</v>
      </c>
      <c r="C59" s="30" t="s">
        <v>538</v>
      </c>
      <c r="D59" s="30" t="s">
        <v>539</v>
      </c>
      <c r="E59" s="47" t="s">
        <v>22</v>
      </c>
      <c r="F59" s="31" t="s">
        <v>54</v>
      </c>
      <c r="G59" s="30">
        <v>64</v>
      </c>
      <c r="H59" s="30">
        <v>940</v>
      </c>
      <c r="I59" s="32">
        <f>VLOOKUP(F59,'[1]CREATIVE PAINTS'!$C$6:$I$304,7,FALSE)</f>
        <v>4.13</v>
      </c>
      <c r="J59" s="32">
        <f t="shared" si="4"/>
        <v>512</v>
      </c>
      <c r="K59" s="32">
        <v>25</v>
      </c>
      <c r="L59" s="44">
        <f t="shared" si="5"/>
        <v>4419.2</v>
      </c>
      <c r="M59" s="58"/>
      <c r="N59" s="42" t="s">
        <v>407</v>
      </c>
    </row>
    <row r="60" spans="1:14" s="7" customFormat="1" ht="14.45" customHeight="1">
      <c r="A60" s="49">
        <f t="shared" si="1"/>
        <v>56</v>
      </c>
      <c r="B60" s="30" t="s">
        <v>540</v>
      </c>
      <c r="C60" s="30" t="s">
        <v>541</v>
      </c>
      <c r="D60" s="30" t="s">
        <v>542</v>
      </c>
      <c r="E60" s="47" t="s">
        <v>22</v>
      </c>
      <c r="F60" s="31" t="s">
        <v>543</v>
      </c>
      <c r="G60" s="30">
        <v>28</v>
      </c>
      <c r="H60" s="30">
        <v>440</v>
      </c>
      <c r="I60" s="32">
        <f>VLOOKUP(F60,'[1]CREATIVE PAINTS'!$C$6:$I$304,7,FALSE)</f>
        <v>2.78</v>
      </c>
      <c r="J60" s="32">
        <f t="shared" si="4"/>
        <v>224</v>
      </c>
      <c r="K60" s="32">
        <v>25</v>
      </c>
      <c r="L60" s="44">
        <f t="shared" si="5"/>
        <v>1472.1999999999998</v>
      </c>
      <c r="M60" s="58"/>
      <c r="N60" s="42" t="s">
        <v>544</v>
      </c>
    </row>
    <row r="61" spans="1:14" s="7" customFormat="1" ht="14.45" customHeight="1">
      <c r="A61" s="49">
        <f t="shared" si="1"/>
        <v>57</v>
      </c>
      <c r="B61" s="30" t="s">
        <v>540</v>
      </c>
      <c r="C61" s="30" t="s">
        <v>545</v>
      </c>
      <c r="D61" s="30" t="s">
        <v>546</v>
      </c>
      <c r="E61" s="47" t="s">
        <v>22</v>
      </c>
      <c r="F61" s="31" t="s">
        <v>358</v>
      </c>
      <c r="G61" s="30">
        <v>9</v>
      </c>
      <c r="H61" s="30">
        <v>180</v>
      </c>
      <c r="I61" s="32">
        <f>VLOOKUP(F61,'[1]CREATIVE PAINTS'!$C$6:$I$304,7,FALSE)</f>
        <v>2.48</v>
      </c>
      <c r="J61" s="32">
        <f t="shared" si="4"/>
        <v>72</v>
      </c>
      <c r="K61" s="32">
        <v>25</v>
      </c>
      <c r="L61" s="44">
        <f t="shared" si="5"/>
        <v>543.4</v>
      </c>
      <c r="M61" s="58"/>
      <c r="N61" s="42" t="s">
        <v>359</v>
      </c>
    </row>
    <row r="62" spans="1:14" s="7" customFormat="1" ht="14.45" customHeight="1">
      <c r="A62" s="49">
        <f t="shared" si="1"/>
        <v>58</v>
      </c>
      <c r="B62" s="30" t="s">
        <v>547</v>
      </c>
      <c r="C62" s="30" t="s">
        <v>548</v>
      </c>
      <c r="D62" s="30" t="s">
        <v>549</v>
      </c>
      <c r="E62" s="47" t="s">
        <v>22</v>
      </c>
      <c r="F62" s="31" t="s">
        <v>49</v>
      </c>
      <c r="G62" s="30">
        <v>50</v>
      </c>
      <c r="H62" s="30">
        <v>400</v>
      </c>
      <c r="I62" s="32">
        <f>VLOOKUP(F62,'[1]CREATIVE PAINTS'!$C$6:$I$304,7,FALSE)</f>
        <v>4.24</v>
      </c>
      <c r="J62" s="32">
        <f t="shared" si="4"/>
        <v>400</v>
      </c>
      <c r="K62" s="32">
        <v>25</v>
      </c>
      <c r="L62" s="44">
        <f t="shared" si="5"/>
        <v>2121</v>
      </c>
      <c r="M62" s="58"/>
      <c r="N62" s="42" t="s">
        <v>50</v>
      </c>
    </row>
    <row r="63" spans="1:14" s="7" customFormat="1" ht="14.45" customHeight="1">
      <c r="A63" s="49">
        <f t="shared" si="1"/>
        <v>59</v>
      </c>
      <c r="B63" s="30" t="s">
        <v>550</v>
      </c>
      <c r="C63" s="30" t="s">
        <v>551</v>
      </c>
      <c r="D63" s="30" t="s">
        <v>552</v>
      </c>
      <c r="E63" s="47" t="s">
        <v>22</v>
      </c>
      <c r="F63" s="31" t="s">
        <v>553</v>
      </c>
      <c r="G63" s="30">
        <v>14</v>
      </c>
      <c r="H63" s="30">
        <v>60</v>
      </c>
      <c r="I63" s="32">
        <f>VLOOKUP(F63,'[1]CREATIVE PAINTS'!$C$6:$I$304,7,FALSE)</f>
        <v>3.03</v>
      </c>
      <c r="J63" s="32">
        <f t="shared" si="4"/>
        <v>112</v>
      </c>
      <c r="K63" s="32">
        <v>25</v>
      </c>
      <c r="L63" s="44">
        <f t="shared" si="5"/>
        <v>318.79999999999995</v>
      </c>
      <c r="M63" s="58"/>
      <c r="N63" s="42" t="s">
        <v>554</v>
      </c>
    </row>
    <row r="64" spans="1:14" s="7" customFormat="1" ht="14.45" customHeight="1">
      <c r="A64" s="49">
        <f t="shared" si="1"/>
        <v>60</v>
      </c>
      <c r="B64" s="30" t="s">
        <v>550</v>
      </c>
      <c r="C64" s="30" t="s">
        <v>555</v>
      </c>
      <c r="D64" s="30" t="s">
        <v>556</v>
      </c>
      <c r="E64" s="47" t="s">
        <v>22</v>
      </c>
      <c r="F64" s="31" t="s">
        <v>152</v>
      </c>
      <c r="G64" s="30">
        <v>59</v>
      </c>
      <c r="H64" s="30">
        <v>790</v>
      </c>
      <c r="I64" s="32">
        <f>VLOOKUP(F64,'[1]CREATIVE PAINTS'!$C$6:$I$304,7,FALSE)</f>
        <v>3.03</v>
      </c>
      <c r="J64" s="32">
        <f t="shared" si="4"/>
        <v>472</v>
      </c>
      <c r="K64" s="32">
        <v>25</v>
      </c>
      <c r="L64" s="44">
        <f t="shared" si="5"/>
        <v>2890.7</v>
      </c>
      <c r="M64" s="58"/>
      <c r="N64" s="42" t="s">
        <v>153</v>
      </c>
    </row>
    <row r="65" spans="1:14" s="7" customFormat="1" ht="14.45" customHeight="1">
      <c r="A65" s="49">
        <f t="shared" si="1"/>
        <v>61</v>
      </c>
      <c r="B65" s="30" t="s">
        <v>557</v>
      </c>
      <c r="C65" s="30" t="s">
        <v>558</v>
      </c>
      <c r="D65" s="30" t="s">
        <v>559</v>
      </c>
      <c r="E65" s="47" t="s">
        <v>22</v>
      </c>
      <c r="F65" s="31" t="s">
        <v>361</v>
      </c>
      <c r="G65" s="30">
        <v>43</v>
      </c>
      <c r="H65" s="30">
        <v>790</v>
      </c>
      <c r="I65" s="32">
        <f>VLOOKUP(F65,'[1]CREATIVE PAINTS'!$C$6:$I$304,7,FALSE)</f>
        <v>2.2000000000000002</v>
      </c>
      <c r="J65" s="32">
        <f t="shared" si="4"/>
        <v>344</v>
      </c>
      <c r="K65" s="32">
        <v>25</v>
      </c>
      <c r="L65" s="44">
        <f t="shared" si="5"/>
        <v>2107</v>
      </c>
      <c r="M65" s="58"/>
      <c r="N65" s="42" t="s">
        <v>362</v>
      </c>
    </row>
    <row r="66" spans="1:14" s="7" customFormat="1" ht="14.45" customHeight="1">
      <c r="A66" s="49">
        <f t="shared" si="1"/>
        <v>62</v>
      </c>
      <c r="B66" s="30" t="s">
        <v>557</v>
      </c>
      <c r="C66" s="30" t="s">
        <v>560</v>
      </c>
      <c r="D66" s="30" t="s">
        <v>561</v>
      </c>
      <c r="E66" s="47" t="s">
        <v>22</v>
      </c>
      <c r="F66" s="31" t="s">
        <v>0</v>
      </c>
      <c r="G66" s="30">
        <v>14</v>
      </c>
      <c r="H66" s="30">
        <v>280</v>
      </c>
      <c r="I66" s="32">
        <f>VLOOKUP(F66,'[1]CREATIVE PAINTS'!$C$6:$I$304,7,FALSE)</f>
        <v>2.2000000000000002</v>
      </c>
      <c r="J66" s="32">
        <f t="shared" si="4"/>
        <v>112</v>
      </c>
      <c r="K66" s="32">
        <v>25</v>
      </c>
      <c r="L66" s="44">
        <f t="shared" si="5"/>
        <v>753</v>
      </c>
      <c r="M66" s="58"/>
      <c r="N66" s="42" t="s">
        <v>10</v>
      </c>
    </row>
    <row r="67" spans="1:14" s="7" customFormat="1" ht="14.45" customHeight="1">
      <c r="A67" s="49">
        <f t="shared" si="1"/>
        <v>63</v>
      </c>
      <c r="B67" s="30" t="s">
        <v>557</v>
      </c>
      <c r="C67" s="30" t="s">
        <v>562</v>
      </c>
      <c r="D67" s="30" t="s">
        <v>563</v>
      </c>
      <c r="E67" s="47" t="s">
        <v>22</v>
      </c>
      <c r="F67" s="31" t="s">
        <v>366</v>
      </c>
      <c r="G67" s="30">
        <v>29</v>
      </c>
      <c r="H67" s="30">
        <v>440</v>
      </c>
      <c r="I67" s="32">
        <f>VLOOKUP(F67,'[1]CREATIVE PAINTS'!$C$6:$I$304,7,FALSE)</f>
        <v>2.2000000000000002</v>
      </c>
      <c r="J67" s="32">
        <f t="shared" si="4"/>
        <v>232</v>
      </c>
      <c r="K67" s="32">
        <v>25</v>
      </c>
      <c r="L67" s="44">
        <f t="shared" si="5"/>
        <v>1225</v>
      </c>
      <c r="M67" s="58"/>
      <c r="N67" s="42" t="s">
        <v>367</v>
      </c>
    </row>
    <row r="68" spans="1:14" s="7" customFormat="1" ht="14.45" customHeight="1">
      <c r="A68" s="49">
        <f t="shared" si="1"/>
        <v>64</v>
      </c>
      <c r="B68" s="30" t="s">
        <v>557</v>
      </c>
      <c r="C68" s="30" t="s">
        <v>564</v>
      </c>
      <c r="D68" s="30" t="s">
        <v>565</v>
      </c>
      <c r="E68" s="47" t="s">
        <v>22</v>
      </c>
      <c r="F68" s="31" t="s">
        <v>366</v>
      </c>
      <c r="G68" s="30">
        <v>2</v>
      </c>
      <c r="H68" s="30">
        <v>9</v>
      </c>
      <c r="I68" s="32">
        <f>VLOOKUP(F68,'[1]CREATIVE PAINTS'!$C$6:$I$304,7,FALSE)</f>
        <v>2.2000000000000002</v>
      </c>
      <c r="J68" s="32">
        <f t="shared" si="4"/>
        <v>16</v>
      </c>
      <c r="K68" s="32">
        <v>25</v>
      </c>
      <c r="L68" s="44">
        <f>50*I68+J68+K68</f>
        <v>151</v>
      </c>
      <c r="M68" s="58"/>
      <c r="N68" s="42" t="s">
        <v>367</v>
      </c>
    </row>
    <row r="69" spans="1:14" s="7" customFormat="1" ht="14.45" customHeight="1">
      <c r="A69" s="49">
        <f t="shared" si="1"/>
        <v>65</v>
      </c>
      <c r="B69" s="30" t="s">
        <v>557</v>
      </c>
      <c r="C69" s="30" t="s">
        <v>566</v>
      </c>
      <c r="D69" s="30" t="s">
        <v>567</v>
      </c>
      <c r="E69" s="47" t="s">
        <v>22</v>
      </c>
      <c r="F69" s="31" t="s">
        <v>30</v>
      </c>
      <c r="G69" s="30">
        <v>12</v>
      </c>
      <c r="H69" s="30">
        <v>170</v>
      </c>
      <c r="I69" s="32">
        <f>VLOOKUP(F69,'[1]CREATIVE PAINTS'!$C$6:$I$304,7,FALSE)</f>
        <v>2.48</v>
      </c>
      <c r="J69" s="32">
        <f t="shared" ref="J69:J75" si="6">G69*8</f>
        <v>96</v>
      </c>
      <c r="K69" s="32">
        <v>25</v>
      </c>
      <c r="L69" s="44">
        <f>H69*I69+J69+K69</f>
        <v>542.6</v>
      </c>
      <c r="M69" s="58"/>
      <c r="N69" s="42" t="s">
        <v>31</v>
      </c>
    </row>
    <row r="70" spans="1:14" s="7" customFormat="1" ht="14.45" customHeight="1">
      <c r="A70" s="49">
        <f t="shared" si="1"/>
        <v>66</v>
      </c>
      <c r="B70" s="30" t="s">
        <v>568</v>
      </c>
      <c r="C70" s="30" t="s">
        <v>569</v>
      </c>
      <c r="D70" s="30" t="s">
        <v>570</v>
      </c>
      <c r="E70" s="47" t="s">
        <v>22</v>
      </c>
      <c r="F70" s="31" t="s">
        <v>286</v>
      </c>
      <c r="G70" s="30">
        <v>17</v>
      </c>
      <c r="H70" s="30">
        <v>170</v>
      </c>
      <c r="I70" s="32">
        <f>VLOOKUP(F70,'[1]CREATIVE PAINTS'!$C$6:$I$304,7,FALSE)</f>
        <v>2.4</v>
      </c>
      <c r="J70" s="32">
        <f t="shared" si="6"/>
        <v>136</v>
      </c>
      <c r="K70" s="32">
        <v>25</v>
      </c>
      <c r="L70" s="44">
        <f>H70*I70+J70+K70</f>
        <v>569</v>
      </c>
      <c r="M70" s="58"/>
      <c r="N70" s="42" t="s">
        <v>571</v>
      </c>
    </row>
    <row r="71" spans="1:14" s="7" customFormat="1" ht="14.45" customHeight="1">
      <c r="A71" s="49">
        <f t="shared" ref="A71:A75" si="7">A70+1</f>
        <v>67</v>
      </c>
      <c r="B71" s="30" t="s">
        <v>568</v>
      </c>
      <c r="C71" s="30" t="s">
        <v>572</v>
      </c>
      <c r="D71" s="30" t="s">
        <v>573</v>
      </c>
      <c r="E71" s="47" t="s">
        <v>22</v>
      </c>
      <c r="F71" s="31" t="s">
        <v>286</v>
      </c>
      <c r="G71" s="30">
        <v>2</v>
      </c>
      <c r="H71" s="30">
        <v>8</v>
      </c>
      <c r="I71" s="32">
        <f>VLOOKUP(F71,'[1]CREATIVE PAINTS'!$C$6:$I$304,7,FALSE)</f>
        <v>2.4</v>
      </c>
      <c r="J71" s="32">
        <f t="shared" si="6"/>
        <v>16</v>
      </c>
      <c r="K71" s="32">
        <v>25</v>
      </c>
      <c r="L71" s="44">
        <f>50*I71+J71+K71</f>
        <v>161</v>
      </c>
      <c r="M71" s="58"/>
      <c r="N71" s="42" t="s">
        <v>571</v>
      </c>
    </row>
    <row r="72" spans="1:14" s="7" customFormat="1" ht="14.45" customHeight="1">
      <c r="A72" s="49">
        <f t="shared" si="7"/>
        <v>68</v>
      </c>
      <c r="B72" s="30" t="s">
        <v>568</v>
      </c>
      <c r="C72" s="30" t="s">
        <v>574</v>
      </c>
      <c r="D72" s="30" t="s">
        <v>575</v>
      </c>
      <c r="E72" s="47" t="s">
        <v>22</v>
      </c>
      <c r="F72" s="31" t="s">
        <v>351</v>
      </c>
      <c r="G72" s="30">
        <v>8</v>
      </c>
      <c r="H72" s="30">
        <v>130</v>
      </c>
      <c r="I72" s="32">
        <f>VLOOKUP(F72,'[1]CREATIVE PAINTS'!$C$6:$I$304,7,FALSE)</f>
        <v>2.2000000000000002</v>
      </c>
      <c r="J72" s="32">
        <f t="shared" si="6"/>
        <v>64</v>
      </c>
      <c r="K72" s="32">
        <v>25</v>
      </c>
      <c r="L72" s="44">
        <f>H72*I72+J72+K72</f>
        <v>375</v>
      </c>
      <c r="M72" s="58"/>
      <c r="N72" s="42" t="s">
        <v>429</v>
      </c>
    </row>
    <row r="73" spans="1:14" s="7" customFormat="1" ht="14.45" customHeight="1">
      <c r="A73" s="49">
        <f t="shared" si="7"/>
        <v>69</v>
      </c>
      <c r="B73" s="30" t="s">
        <v>568</v>
      </c>
      <c r="C73" s="30" t="s">
        <v>576</v>
      </c>
      <c r="D73" s="30" t="s">
        <v>577</v>
      </c>
      <c r="E73" s="47" t="s">
        <v>22</v>
      </c>
      <c r="F73" s="31" t="s">
        <v>578</v>
      </c>
      <c r="G73" s="30">
        <v>17</v>
      </c>
      <c r="H73" s="30">
        <v>160</v>
      </c>
      <c r="I73" s="32">
        <f>VLOOKUP(F73,'[1]CREATIVE PAINTS'!$C$6:$I$304,7,FALSE)</f>
        <v>2.2000000000000002</v>
      </c>
      <c r="J73" s="32">
        <f t="shared" si="6"/>
        <v>136</v>
      </c>
      <c r="K73" s="32">
        <v>25</v>
      </c>
      <c r="L73" s="44">
        <f>H73*I73+J73+K73</f>
        <v>513</v>
      </c>
      <c r="M73" s="58"/>
      <c r="N73" s="42" t="s">
        <v>579</v>
      </c>
    </row>
    <row r="74" spans="1:14" s="7" customFormat="1" ht="14.45" customHeight="1">
      <c r="A74" s="49">
        <f t="shared" si="7"/>
        <v>70</v>
      </c>
      <c r="B74" s="30" t="s">
        <v>568</v>
      </c>
      <c r="C74" s="30" t="s">
        <v>580</v>
      </c>
      <c r="D74" s="30" t="s">
        <v>581</v>
      </c>
      <c r="E74" s="47" t="s">
        <v>22</v>
      </c>
      <c r="F74" s="31" t="s">
        <v>57</v>
      </c>
      <c r="G74" s="30">
        <v>5</v>
      </c>
      <c r="H74" s="30">
        <v>130</v>
      </c>
      <c r="I74" s="32">
        <f>VLOOKUP(F74,'[1]CREATIVE PAINTS'!$C$6:$I$304,7,FALSE)</f>
        <v>2</v>
      </c>
      <c r="J74" s="32">
        <f t="shared" si="6"/>
        <v>40</v>
      </c>
      <c r="K74" s="32">
        <v>25</v>
      </c>
      <c r="L74" s="44">
        <f>H74*I74+J74+K74</f>
        <v>325</v>
      </c>
      <c r="M74" s="58"/>
      <c r="N74" s="42" t="s">
        <v>582</v>
      </c>
    </row>
    <row r="75" spans="1:14" s="7" customFormat="1" ht="14.45" customHeight="1" thickBot="1">
      <c r="A75" s="50">
        <f t="shared" si="7"/>
        <v>71</v>
      </c>
      <c r="B75" s="51" t="s">
        <v>568</v>
      </c>
      <c r="C75" s="51" t="s">
        <v>583</v>
      </c>
      <c r="D75" s="51" t="s">
        <v>584</v>
      </c>
      <c r="E75" s="52" t="s">
        <v>22</v>
      </c>
      <c r="F75" s="53" t="s">
        <v>585</v>
      </c>
      <c r="G75" s="51">
        <v>42</v>
      </c>
      <c r="H75" s="51">
        <v>1150</v>
      </c>
      <c r="I75" s="54">
        <f>VLOOKUP(F75,'[1]CREATIVE PAINTS'!$C$6:$I$304,7,FALSE)</f>
        <v>3.03</v>
      </c>
      <c r="J75" s="54">
        <f t="shared" si="6"/>
        <v>336</v>
      </c>
      <c r="K75" s="54">
        <v>25</v>
      </c>
      <c r="L75" s="60">
        <f>H75*I75+J75+K75</f>
        <v>3845.5</v>
      </c>
      <c r="M75" s="59"/>
      <c r="N75" s="43" t="s">
        <v>586</v>
      </c>
    </row>
    <row r="76" spans="1:14" s="7" customFormat="1" ht="14.45" customHeight="1" thickBot="1">
      <c r="A76" s="69" t="s">
        <v>587</v>
      </c>
      <c r="B76" s="70"/>
      <c r="C76" s="70"/>
      <c r="D76" s="70"/>
      <c r="E76" s="70"/>
      <c r="F76" s="70"/>
      <c r="G76" s="71"/>
      <c r="H76" s="71"/>
      <c r="I76" s="70"/>
      <c r="J76" s="70"/>
      <c r="K76" s="72"/>
      <c r="L76" s="41">
        <f>ROUND(SUM(L5:L75),0)</f>
        <v>85155</v>
      </c>
      <c r="M76" s="48"/>
      <c r="N76" s="48"/>
    </row>
    <row r="77" spans="1:14" s="7" customFormat="1" ht="14.45" customHeight="1" thickBot="1">
      <c r="A77" s="61"/>
      <c r="B77" s="62"/>
      <c r="C77" s="62"/>
      <c r="D77" s="62"/>
      <c r="E77" s="62"/>
      <c r="F77" s="62"/>
      <c r="G77" s="64">
        <f>SUM(G5:G75)</f>
        <v>1764</v>
      </c>
      <c r="H77" s="65">
        <f>SUM(H5:H75)</f>
        <v>23415</v>
      </c>
      <c r="I77" s="62"/>
      <c r="J77" s="62"/>
      <c r="K77" s="62"/>
      <c r="L77" s="63"/>
      <c r="M77" s="48"/>
      <c r="N77" s="48"/>
    </row>
    <row r="78" spans="1:14" s="9" customFormat="1" ht="36.75" customHeight="1" thickBot="1">
      <c r="A78" s="83" t="s">
        <v>356</v>
      </c>
      <c r="B78" s="84"/>
      <c r="C78" s="84"/>
      <c r="D78" s="84"/>
      <c r="E78" s="84"/>
      <c r="F78" s="84"/>
      <c r="G78" s="85"/>
      <c r="H78" s="85"/>
      <c r="I78" s="84"/>
      <c r="J78" s="84"/>
      <c r="K78" s="84"/>
      <c r="L78" s="86"/>
    </row>
    <row r="79" spans="1:14" s="10" customFormat="1" ht="50.25" customHeight="1" thickBot="1">
      <c r="A79" s="66" t="s">
        <v>20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/>
    </row>
    <row r="80" spans="1:14" ht="14.1" customHeight="1"/>
    <row r="84" spans="6:6">
      <c r="F84" s="10"/>
    </row>
  </sheetData>
  <sortState ref="B5:N75">
    <sortCondition ref="B5:B75"/>
    <sortCondition ref="C5:C75"/>
  </sortState>
  <mergeCells count="7">
    <mergeCell ref="A79:L79"/>
    <mergeCell ref="A76:K76"/>
    <mergeCell ref="A3:F3"/>
    <mergeCell ref="A2:F2"/>
    <mergeCell ref="G2:L2"/>
    <mergeCell ref="G3:L3"/>
    <mergeCell ref="A78:L78"/>
  </mergeCells>
  <conditionalFormatting sqref="D4:D75">
    <cfRule type="duplicateValues" dxfId="1" priority="7"/>
  </conditionalFormatting>
  <pageMargins left="0.27559055118110237" right="0.11811023622047245" top="0.45" bottom="0.61" header="0.19685039370078741" footer="0.26"/>
  <pageSetup scale="8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48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347</v>
      </c>
      <c r="K1" s="22" t="s">
        <v>348</v>
      </c>
      <c r="L1" s="22" t="s">
        <v>9</v>
      </c>
    </row>
    <row r="2" spans="1:12">
      <c r="A2" s="23">
        <v>1</v>
      </c>
      <c r="B2" s="24" t="s">
        <v>60</v>
      </c>
      <c r="C2" s="24" t="s">
        <v>61</v>
      </c>
      <c r="D2" s="24" t="s">
        <v>62</v>
      </c>
      <c r="E2" s="25" t="s">
        <v>22</v>
      </c>
      <c r="F2" s="24" t="s">
        <v>40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60</v>
      </c>
      <c r="C3" s="24" t="s">
        <v>63</v>
      </c>
      <c r="D3" s="24" t="s">
        <v>64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60</v>
      </c>
      <c r="C4" s="24" t="s">
        <v>65</v>
      </c>
      <c r="D4" s="24" t="s">
        <v>66</v>
      </c>
      <c r="E4" s="25" t="s">
        <v>22</v>
      </c>
      <c r="F4" s="24" t="s">
        <v>67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60</v>
      </c>
      <c r="C5" s="24" t="s">
        <v>68</v>
      </c>
      <c r="D5" s="24" t="s">
        <v>69</v>
      </c>
      <c r="E5" s="25" t="s">
        <v>22</v>
      </c>
      <c r="F5" s="24" t="s">
        <v>28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60</v>
      </c>
      <c r="C6" s="24" t="s">
        <v>70</v>
      </c>
      <c r="D6" s="24" t="s">
        <v>71</v>
      </c>
      <c r="E6" s="25" t="s">
        <v>22</v>
      </c>
      <c r="F6" s="24" t="s">
        <v>37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60</v>
      </c>
      <c r="C7" s="24" t="s">
        <v>72</v>
      </c>
      <c r="D7" s="24" t="s">
        <v>73</v>
      </c>
      <c r="E7" s="25" t="s">
        <v>22</v>
      </c>
      <c r="F7" s="24" t="s">
        <v>40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60</v>
      </c>
      <c r="C8" s="24" t="s">
        <v>74</v>
      </c>
      <c r="D8" s="24" t="s">
        <v>75</v>
      </c>
      <c r="E8" s="25" t="s">
        <v>22</v>
      </c>
      <c r="F8" s="29" t="s">
        <v>350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60</v>
      </c>
      <c r="C9" s="24" t="s">
        <v>76</v>
      </c>
      <c r="D9" s="24" t="s">
        <v>77</v>
      </c>
      <c r="E9" s="25" t="s">
        <v>22</v>
      </c>
      <c r="F9" s="24" t="s">
        <v>78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60</v>
      </c>
      <c r="C10" s="24" t="s">
        <v>79</v>
      </c>
      <c r="D10" s="24" t="s">
        <v>80</v>
      </c>
      <c r="E10" s="25" t="s">
        <v>22</v>
      </c>
      <c r="F10" s="24" t="s">
        <v>53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60</v>
      </c>
      <c r="C11" s="24" t="s">
        <v>81</v>
      </c>
      <c r="D11" s="24" t="s">
        <v>82</v>
      </c>
      <c r="E11" s="25" t="s">
        <v>22</v>
      </c>
      <c r="F11" s="24" t="s">
        <v>53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60</v>
      </c>
      <c r="C12" s="24" t="s">
        <v>83</v>
      </c>
      <c r="D12" s="24" t="s">
        <v>84</v>
      </c>
      <c r="E12" s="25" t="s">
        <v>22</v>
      </c>
      <c r="F12" s="24" t="s">
        <v>32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60</v>
      </c>
      <c r="C13" s="24" t="s">
        <v>85</v>
      </c>
      <c r="D13" s="24" t="s">
        <v>86</v>
      </c>
      <c r="E13" s="25" t="s">
        <v>22</v>
      </c>
      <c r="F13" s="24" t="s">
        <v>87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60</v>
      </c>
      <c r="C14" s="24" t="s">
        <v>88</v>
      </c>
      <c r="D14" s="24" t="s">
        <v>89</v>
      </c>
      <c r="E14" s="25" t="s">
        <v>22</v>
      </c>
      <c r="F14" s="24" t="s">
        <v>87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60</v>
      </c>
      <c r="C15" s="24" t="s">
        <v>90</v>
      </c>
      <c r="D15" s="24" t="s">
        <v>91</v>
      </c>
      <c r="E15" s="25" t="s">
        <v>22</v>
      </c>
      <c r="F15" s="24" t="s">
        <v>47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60</v>
      </c>
      <c r="C16" s="24" t="s">
        <v>92</v>
      </c>
      <c r="D16" s="24" t="s">
        <v>93</v>
      </c>
      <c r="E16" s="25" t="s">
        <v>22</v>
      </c>
      <c r="F16" s="24" t="s">
        <v>28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60</v>
      </c>
      <c r="C17" s="24" t="s">
        <v>94</v>
      </c>
      <c r="D17" s="24" t="s">
        <v>95</v>
      </c>
      <c r="E17" s="25" t="s">
        <v>22</v>
      </c>
      <c r="F17" s="27" t="s">
        <v>351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60</v>
      </c>
      <c r="C18" s="24" t="s">
        <v>96</v>
      </c>
      <c r="D18" s="24" t="s">
        <v>97</v>
      </c>
      <c r="E18" s="25" t="s">
        <v>22</v>
      </c>
      <c r="F18" s="24" t="s">
        <v>98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60</v>
      </c>
      <c r="C19" s="24" t="s">
        <v>99</v>
      </c>
      <c r="D19" s="24" t="s">
        <v>100</v>
      </c>
      <c r="E19" s="25" t="s">
        <v>22</v>
      </c>
      <c r="F19" s="24" t="s">
        <v>101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60</v>
      </c>
      <c r="C20" s="24" t="s">
        <v>102</v>
      </c>
      <c r="D20" s="24" t="s">
        <v>103</v>
      </c>
      <c r="E20" s="25" t="s">
        <v>22</v>
      </c>
      <c r="F20" s="24" t="s">
        <v>35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60</v>
      </c>
      <c r="C21" s="24" t="s">
        <v>104</v>
      </c>
      <c r="D21" s="24" t="s">
        <v>105</v>
      </c>
      <c r="E21" s="25" t="s">
        <v>22</v>
      </c>
      <c r="F21" s="29" t="s">
        <v>352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60</v>
      </c>
      <c r="C22" s="24" t="s">
        <v>106</v>
      </c>
      <c r="D22" s="24" t="s">
        <v>107</v>
      </c>
      <c r="E22" s="25" t="s">
        <v>22</v>
      </c>
      <c r="F22" s="24" t="s">
        <v>55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60</v>
      </c>
      <c r="C23" s="24" t="s">
        <v>108</v>
      </c>
      <c r="D23" s="24" t="s">
        <v>109</v>
      </c>
      <c r="E23" s="25" t="s">
        <v>22</v>
      </c>
      <c r="F23" s="24" t="s">
        <v>43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110</v>
      </c>
      <c r="C24" s="24" t="s">
        <v>111</v>
      </c>
      <c r="D24" s="24" t="s">
        <v>112</v>
      </c>
      <c r="E24" s="25" t="s">
        <v>22</v>
      </c>
      <c r="F24" s="27" t="s">
        <v>113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110</v>
      </c>
      <c r="C25" s="24" t="s">
        <v>114</v>
      </c>
      <c r="D25" s="24" t="s">
        <v>115</v>
      </c>
      <c r="E25" s="25" t="s">
        <v>22</v>
      </c>
      <c r="F25" s="24" t="s">
        <v>116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110</v>
      </c>
      <c r="C26" s="24" t="s">
        <v>117</v>
      </c>
      <c r="D26" s="24" t="s">
        <v>118</v>
      </c>
      <c r="E26" s="25" t="s">
        <v>22</v>
      </c>
      <c r="F26" s="24" t="s">
        <v>37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110</v>
      </c>
      <c r="C27" s="24" t="s">
        <v>119</v>
      </c>
      <c r="D27" s="24" t="s">
        <v>120</v>
      </c>
      <c r="E27" s="25" t="s">
        <v>22</v>
      </c>
      <c r="F27" s="24" t="s">
        <v>52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110</v>
      </c>
      <c r="C28" s="24" t="s">
        <v>121</v>
      </c>
      <c r="D28" s="24" t="s">
        <v>122</v>
      </c>
      <c r="E28" s="25" t="s">
        <v>22</v>
      </c>
      <c r="F28" s="24" t="s">
        <v>41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110</v>
      </c>
      <c r="C29" s="24" t="s">
        <v>123</v>
      </c>
      <c r="D29" s="24" t="s">
        <v>124</v>
      </c>
      <c r="E29" s="25" t="s">
        <v>22</v>
      </c>
      <c r="F29" s="24" t="s">
        <v>59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110</v>
      </c>
      <c r="C30" s="24" t="s">
        <v>125</v>
      </c>
      <c r="D30" s="24" t="s">
        <v>126</v>
      </c>
      <c r="E30" s="25" t="s">
        <v>22</v>
      </c>
      <c r="F30" s="24" t="s">
        <v>127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128</v>
      </c>
      <c r="C31" s="24" t="s">
        <v>129</v>
      </c>
      <c r="D31" s="24" t="s">
        <v>130</v>
      </c>
      <c r="E31" s="25" t="s">
        <v>22</v>
      </c>
      <c r="F31" s="24" t="s">
        <v>131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128</v>
      </c>
      <c r="C32" s="24" t="s">
        <v>132</v>
      </c>
      <c r="D32" s="24" t="s">
        <v>133</v>
      </c>
      <c r="E32" s="25" t="s">
        <v>22</v>
      </c>
      <c r="F32" s="24" t="s">
        <v>134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128</v>
      </c>
      <c r="C33" s="24" t="s">
        <v>135</v>
      </c>
      <c r="D33" s="24" t="s">
        <v>136</v>
      </c>
      <c r="E33" s="25" t="s">
        <v>22</v>
      </c>
      <c r="F33" s="24" t="s">
        <v>137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128</v>
      </c>
      <c r="C34" s="24" t="s">
        <v>138</v>
      </c>
      <c r="D34" s="24" t="s">
        <v>139</v>
      </c>
      <c r="E34" s="25" t="s">
        <v>22</v>
      </c>
      <c r="F34" s="24" t="s">
        <v>38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128</v>
      </c>
      <c r="C35" s="24" t="s">
        <v>140</v>
      </c>
      <c r="D35" s="24" t="s">
        <v>141</v>
      </c>
      <c r="E35" s="25" t="s">
        <v>22</v>
      </c>
      <c r="F35" s="24" t="s">
        <v>30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128</v>
      </c>
      <c r="C36" s="24" t="s">
        <v>142</v>
      </c>
      <c r="D36" s="24" t="s">
        <v>143</v>
      </c>
      <c r="E36" s="25" t="s">
        <v>22</v>
      </c>
      <c r="F36" s="24" t="s">
        <v>32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128</v>
      </c>
      <c r="C37" s="24" t="s">
        <v>144</v>
      </c>
      <c r="D37" s="24" t="s">
        <v>145</v>
      </c>
      <c r="E37" s="25" t="s">
        <v>22</v>
      </c>
      <c r="F37" s="24" t="s">
        <v>44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128</v>
      </c>
      <c r="C38" s="24" t="s">
        <v>146</v>
      </c>
      <c r="D38" s="24" t="s">
        <v>147</v>
      </c>
      <c r="E38" s="25" t="s">
        <v>22</v>
      </c>
      <c r="F38" s="24" t="s">
        <v>51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128</v>
      </c>
      <c r="C39" s="24" t="s">
        <v>148</v>
      </c>
      <c r="D39" s="24" t="s">
        <v>149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128</v>
      </c>
      <c r="C40" s="24" t="s">
        <v>150</v>
      </c>
      <c r="D40" s="24" t="s">
        <v>151</v>
      </c>
      <c r="E40" s="25" t="s">
        <v>22</v>
      </c>
      <c r="F40" s="24" t="s">
        <v>152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128</v>
      </c>
      <c r="C41" s="24" t="s">
        <v>154</v>
      </c>
      <c r="D41" s="24" t="s">
        <v>155</v>
      </c>
      <c r="E41" s="25" t="s">
        <v>22</v>
      </c>
      <c r="F41" s="24" t="s">
        <v>156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128</v>
      </c>
      <c r="C42" s="24" t="s">
        <v>157</v>
      </c>
      <c r="D42" s="24" t="s">
        <v>158</v>
      </c>
      <c r="E42" s="25" t="s">
        <v>22</v>
      </c>
      <c r="F42" s="24" t="s">
        <v>46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128</v>
      </c>
      <c r="C43" s="24" t="s">
        <v>159</v>
      </c>
      <c r="D43" s="24" t="s">
        <v>160</v>
      </c>
      <c r="E43" s="25" t="s">
        <v>22</v>
      </c>
      <c r="F43" s="24" t="s">
        <v>46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128</v>
      </c>
      <c r="C44" s="24" t="s">
        <v>161</v>
      </c>
      <c r="D44" s="24" t="s">
        <v>162</v>
      </c>
      <c r="E44" s="25" t="s">
        <v>22</v>
      </c>
      <c r="F44" s="24" t="s">
        <v>163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128</v>
      </c>
      <c r="C45" s="24" t="s">
        <v>164</v>
      </c>
      <c r="D45" s="24" t="s">
        <v>165</v>
      </c>
      <c r="E45" s="25" t="s">
        <v>22</v>
      </c>
      <c r="F45" s="24" t="s">
        <v>52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128</v>
      </c>
      <c r="C46" s="24" t="s">
        <v>166</v>
      </c>
      <c r="D46" s="24" t="s">
        <v>167</v>
      </c>
      <c r="E46" s="25" t="s">
        <v>22</v>
      </c>
      <c r="F46" s="24" t="s">
        <v>53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168</v>
      </c>
      <c r="C47" s="24" t="s">
        <v>169</v>
      </c>
      <c r="D47" s="24" t="s">
        <v>170</v>
      </c>
      <c r="E47" s="25" t="s">
        <v>22</v>
      </c>
      <c r="F47" s="24" t="s">
        <v>47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168</v>
      </c>
      <c r="C48" s="24" t="s">
        <v>171</v>
      </c>
      <c r="D48" s="24" t="s">
        <v>172</v>
      </c>
      <c r="E48" s="25" t="s">
        <v>22</v>
      </c>
      <c r="F48" s="24" t="s">
        <v>42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173</v>
      </c>
      <c r="C49" s="24" t="s">
        <v>174</v>
      </c>
      <c r="D49" s="24" t="s">
        <v>175</v>
      </c>
      <c r="E49" s="25" t="s">
        <v>22</v>
      </c>
      <c r="F49" s="24" t="s">
        <v>40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173</v>
      </c>
      <c r="C50" s="24" t="s">
        <v>176</v>
      </c>
      <c r="D50" s="24" t="s">
        <v>177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178</v>
      </c>
      <c r="C51" s="24" t="s">
        <v>179</v>
      </c>
      <c r="D51" s="24" t="s">
        <v>180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178</v>
      </c>
      <c r="C52" s="24" t="s">
        <v>181</v>
      </c>
      <c r="D52" s="24" t="s">
        <v>182</v>
      </c>
      <c r="E52" s="25" t="s">
        <v>22</v>
      </c>
      <c r="F52" s="24" t="s">
        <v>46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178</v>
      </c>
      <c r="C53" s="24" t="s">
        <v>183</v>
      </c>
      <c r="D53" s="24" t="s">
        <v>184</v>
      </c>
      <c r="E53" s="25" t="s">
        <v>22</v>
      </c>
      <c r="F53" s="24" t="s">
        <v>185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186</v>
      </c>
      <c r="C54" s="24" t="s">
        <v>187</v>
      </c>
      <c r="D54" s="24" t="s">
        <v>188</v>
      </c>
      <c r="E54" s="25" t="s">
        <v>22</v>
      </c>
      <c r="F54" s="24" t="s">
        <v>189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186</v>
      </c>
      <c r="C55" s="24" t="s">
        <v>190</v>
      </c>
      <c r="D55" s="24" t="s">
        <v>191</v>
      </c>
      <c r="E55" s="25" t="s">
        <v>22</v>
      </c>
      <c r="F55" s="24" t="s">
        <v>36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186</v>
      </c>
      <c r="C56" s="24" t="s">
        <v>192</v>
      </c>
      <c r="D56" s="24" t="s">
        <v>193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186</v>
      </c>
      <c r="C57" s="24" t="s">
        <v>194</v>
      </c>
      <c r="D57" s="24" t="s">
        <v>195</v>
      </c>
      <c r="E57" s="25" t="s">
        <v>22</v>
      </c>
      <c r="F57" s="29" t="s">
        <v>353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186</v>
      </c>
      <c r="C58" s="24" t="s">
        <v>196</v>
      </c>
      <c r="D58" s="24" t="s">
        <v>197</v>
      </c>
      <c r="E58" s="25" t="s">
        <v>22</v>
      </c>
      <c r="F58" s="29" t="s">
        <v>353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186</v>
      </c>
      <c r="C59" s="24" t="s">
        <v>198</v>
      </c>
      <c r="D59" s="24" t="s">
        <v>199</v>
      </c>
      <c r="E59" s="25" t="s">
        <v>22</v>
      </c>
      <c r="F59" s="24" t="s">
        <v>200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186</v>
      </c>
      <c r="C60" s="24" t="s">
        <v>202</v>
      </c>
      <c r="D60" s="24" t="s">
        <v>203</v>
      </c>
      <c r="E60" s="25" t="s">
        <v>22</v>
      </c>
      <c r="F60" s="24" t="s">
        <v>204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186</v>
      </c>
      <c r="C61" s="24" t="s">
        <v>205</v>
      </c>
      <c r="D61" s="24" t="s">
        <v>206</v>
      </c>
      <c r="E61" s="25" t="s">
        <v>22</v>
      </c>
      <c r="F61" s="24" t="s">
        <v>29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207</v>
      </c>
      <c r="C62" s="24" t="s">
        <v>208</v>
      </c>
      <c r="D62" s="28">
        <v>1031</v>
      </c>
      <c r="E62" s="25" t="s">
        <v>22</v>
      </c>
      <c r="F62" s="24" t="s">
        <v>36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207</v>
      </c>
      <c r="C63" s="24" t="s">
        <v>210</v>
      </c>
      <c r="D63" s="24" t="s">
        <v>209</v>
      </c>
      <c r="E63" s="25" t="s">
        <v>22</v>
      </c>
      <c r="F63" s="24" t="s">
        <v>211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212</v>
      </c>
      <c r="C64" s="24" t="s">
        <v>213</v>
      </c>
      <c r="D64" s="24" t="s">
        <v>214</v>
      </c>
      <c r="E64" s="25" t="s">
        <v>22</v>
      </c>
      <c r="F64" s="24" t="s">
        <v>57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212</v>
      </c>
      <c r="C65" s="24" t="s">
        <v>215</v>
      </c>
      <c r="D65" s="24" t="s">
        <v>216</v>
      </c>
      <c r="E65" s="25" t="s">
        <v>22</v>
      </c>
      <c r="F65" s="24" t="s">
        <v>45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212</v>
      </c>
      <c r="C66" s="24" t="s">
        <v>217</v>
      </c>
      <c r="D66" s="24" t="s">
        <v>218</v>
      </c>
      <c r="E66" s="25" t="s">
        <v>22</v>
      </c>
      <c r="F66" s="24" t="s">
        <v>35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212</v>
      </c>
      <c r="C67" s="24" t="s">
        <v>219</v>
      </c>
      <c r="D67" s="24" t="s">
        <v>220</v>
      </c>
      <c r="E67" s="25" t="s">
        <v>22</v>
      </c>
      <c r="F67" s="24" t="s">
        <v>32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212</v>
      </c>
      <c r="C68" s="24" t="s">
        <v>221</v>
      </c>
      <c r="D68" s="24" t="s">
        <v>222</v>
      </c>
      <c r="E68" s="25" t="s">
        <v>22</v>
      </c>
      <c r="F68" s="24" t="s">
        <v>47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223</v>
      </c>
      <c r="C69" s="24" t="s">
        <v>224</v>
      </c>
      <c r="D69" s="24" t="s">
        <v>225</v>
      </c>
      <c r="E69" s="25" t="s">
        <v>22</v>
      </c>
      <c r="F69" s="24" t="s">
        <v>226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223</v>
      </c>
      <c r="C70" s="24" t="s">
        <v>227</v>
      </c>
      <c r="D70" s="24" t="s">
        <v>228</v>
      </c>
      <c r="E70" s="25" t="s">
        <v>22</v>
      </c>
      <c r="F70" s="24" t="s">
        <v>47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223</v>
      </c>
      <c r="C71" s="24" t="s">
        <v>229</v>
      </c>
      <c r="D71" s="24" t="s">
        <v>230</v>
      </c>
      <c r="E71" s="25" t="s">
        <v>22</v>
      </c>
      <c r="F71" s="24" t="s">
        <v>231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223</v>
      </c>
      <c r="C72" s="24" t="s">
        <v>232</v>
      </c>
      <c r="D72" s="24" t="s">
        <v>233</v>
      </c>
      <c r="E72" s="25" t="s">
        <v>22</v>
      </c>
      <c r="F72" s="24" t="s">
        <v>234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223</v>
      </c>
      <c r="C73" s="24" t="s">
        <v>235</v>
      </c>
      <c r="D73" s="24" t="s">
        <v>236</v>
      </c>
      <c r="E73" s="25" t="s">
        <v>22</v>
      </c>
      <c r="F73" s="24" t="s">
        <v>32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223</v>
      </c>
      <c r="C74" s="24" t="s">
        <v>237</v>
      </c>
      <c r="D74" s="24" t="s">
        <v>238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239</v>
      </c>
      <c r="C75" s="24" t="s">
        <v>240</v>
      </c>
      <c r="D75" s="24" t="s">
        <v>241</v>
      </c>
      <c r="E75" s="25" t="s">
        <v>22</v>
      </c>
      <c r="F75" s="24" t="s">
        <v>32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239</v>
      </c>
      <c r="C76" s="24" t="s">
        <v>242</v>
      </c>
      <c r="D76" s="24" t="s">
        <v>243</v>
      </c>
      <c r="E76" s="25" t="s">
        <v>22</v>
      </c>
      <c r="F76" s="24" t="s">
        <v>244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239</v>
      </c>
      <c r="C77" s="24" t="s">
        <v>245</v>
      </c>
      <c r="D77" s="24" t="s">
        <v>246</v>
      </c>
      <c r="E77" s="25" t="s">
        <v>22</v>
      </c>
      <c r="F77" s="29" t="s">
        <v>354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247</v>
      </c>
      <c r="C78" s="24" t="s">
        <v>248</v>
      </c>
      <c r="D78" s="24" t="s">
        <v>249</v>
      </c>
      <c r="E78" s="25" t="s">
        <v>22</v>
      </c>
      <c r="F78" s="24" t="s">
        <v>29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247</v>
      </c>
      <c r="C79" s="24" t="s">
        <v>250</v>
      </c>
      <c r="D79" s="24" t="s">
        <v>251</v>
      </c>
      <c r="E79" s="25" t="s">
        <v>22</v>
      </c>
      <c r="F79" s="24" t="s">
        <v>137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247</v>
      </c>
      <c r="C80" s="24" t="s">
        <v>252</v>
      </c>
      <c r="D80" s="24" t="s">
        <v>253</v>
      </c>
      <c r="E80" s="25" t="s">
        <v>22</v>
      </c>
      <c r="F80" s="24" t="s">
        <v>254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247</v>
      </c>
      <c r="C81" s="24" t="s">
        <v>255</v>
      </c>
      <c r="D81" s="24" t="s">
        <v>256</v>
      </c>
      <c r="E81" s="25" t="s">
        <v>22</v>
      </c>
      <c r="F81" s="24" t="s">
        <v>57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257</v>
      </c>
      <c r="C82" s="24" t="s">
        <v>258</v>
      </c>
      <c r="D82" s="24" t="s">
        <v>259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260</v>
      </c>
      <c r="C83" s="24" t="s">
        <v>261</v>
      </c>
      <c r="D83" s="24" t="s">
        <v>262</v>
      </c>
      <c r="E83" s="25" t="s">
        <v>22</v>
      </c>
      <c r="F83" s="24" t="s">
        <v>49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260</v>
      </c>
      <c r="C84" s="24" t="s">
        <v>263</v>
      </c>
      <c r="D84" s="24" t="s">
        <v>264</v>
      </c>
      <c r="E84" s="25" t="s">
        <v>22</v>
      </c>
      <c r="F84" s="24" t="s">
        <v>32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260</v>
      </c>
      <c r="C85" s="24" t="s">
        <v>265</v>
      </c>
      <c r="D85" s="24" t="s">
        <v>266</v>
      </c>
      <c r="E85" s="25" t="s">
        <v>22</v>
      </c>
      <c r="F85" s="24" t="s">
        <v>32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260</v>
      </c>
      <c r="C86" s="24" t="s">
        <v>267</v>
      </c>
      <c r="D86" s="24" t="s">
        <v>268</v>
      </c>
      <c r="E86" s="25" t="s">
        <v>22</v>
      </c>
      <c r="F86" s="24" t="s">
        <v>29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260</v>
      </c>
      <c r="C87" s="24" t="s">
        <v>269</v>
      </c>
      <c r="D87" s="24" t="s">
        <v>270</v>
      </c>
      <c r="E87" s="25" t="s">
        <v>22</v>
      </c>
      <c r="F87" s="24" t="s">
        <v>244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260</v>
      </c>
      <c r="C88" s="24" t="s">
        <v>271</v>
      </c>
      <c r="D88" s="24" t="s">
        <v>272</v>
      </c>
      <c r="E88" s="25" t="s">
        <v>22</v>
      </c>
      <c r="F88" s="24" t="s">
        <v>200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260</v>
      </c>
      <c r="C89" s="24" t="s">
        <v>273</v>
      </c>
      <c r="D89" s="24" t="s">
        <v>274</v>
      </c>
      <c r="E89" s="25" t="s">
        <v>22</v>
      </c>
      <c r="F89" s="24" t="s">
        <v>204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260</v>
      </c>
      <c r="C90" s="24" t="s">
        <v>275</v>
      </c>
      <c r="D90" s="24" t="s">
        <v>276</v>
      </c>
      <c r="E90" s="25" t="s">
        <v>22</v>
      </c>
      <c r="F90" s="29" t="s">
        <v>354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260</v>
      </c>
      <c r="C91" s="24" t="s">
        <v>277</v>
      </c>
      <c r="D91" s="24" t="s">
        <v>278</v>
      </c>
      <c r="E91" s="25" t="s">
        <v>22</v>
      </c>
      <c r="F91" s="24" t="s">
        <v>279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260</v>
      </c>
      <c r="C92" s="24" t="s">
        <v>280</v>
      </c>
      <c r="D92" s="24" t="s">
        <v>281</v>
      </c>
      <c r="E92" s="25" t="s">
        <v>22</v>
      </c>
      <c r="F92" s="24" t="s">
        <v>57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260</v>
      </c>
      <c r="C93" s="24" t="s">
        <v>282</v>
      </c>
      <c r="D93" s="24" t="s">
        <v>283</v>
      </c>
      <c r="E93" s="25" t="s">
        <v>22</v>
      </c>
      <c r="F93" s="24" t="s">
        <v>36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260</v>
      </c>
      <c r="C94" s="24" t="s">
        <v>284</v>
      </c>
      <c r="D94" s="24" t="s">
        <v>285</v>
      </c>
      <c r="E94" s="25" t="s">
        <v>22</v>
      </c>
      <c r="F94" s="24" t="s">
        <v>286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287</v>
      </c>
      <c r="C95" s="24" t="s">
        <v>288</v>
      </c>
      <c r="D95" s="24" t="s">
        <v>289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287</v>
      </c>
      <c r="C96" s="24" t="s">
        <v>290</v>
      </c>
      <c r="D96" s="24" t="s">
        <v>291</v>
      </c>
      <c r="E96" s="25" t="s">
        <v>22</v>
      </c>
      <c r="F96" s="24" t="s">
        <v>292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287</v>
      </c>
      <c r="C97" s="24" t="s">
        <v>294</v>
      </c>
      <c r="D97" s="24" t="s">
        <v>295</v>
      </c>
      <c r="E97" s="25" t="s">
        <v>22</v>
      </c>
      <c r="F97" s="24" t="s">
        <v>54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287</v>
      </c>
      <c r="C98" s="24" t="s">
        <v>296</v>
      </c>
      <c r="D98" s="24" t="s">
        <v>297</v>
      </c>
      <c r="E98" s="25" t="s">
        <v>22</v>
      </c>
      <c r="F98" s="24" t="s">
        <v>47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287</v>
      </c>
      <c r="C99" s="24" t="s">
        <v>298</v>
      </c>
      <c r="D99" s="24" t="s">
        <v>299</v>
      </c>
      <c r="E99" s="25" t="s">
        <v>22</v>
      </c>
      <c r="F99" s="24" t="s">
        <v>47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287</v>
      </c>
      <c r="C100" s="24" t="s">
        <v>300</v>
      </c>
      <c r="D100" s="24" t="s">
        <v>301</v>
      </c>
      <c r="E100" s="25" t="s">
        <v>22</v>
      </c>
      <c r="F100" s="24" t="s">
        <v>302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287</v>
      </c>
      <c r="C101" s="24" t="s">
        <v>303</v>
      </c>
      <c r="D101" s="24" t="s">
        <v>304</v>
      </c>
      <c r="E101" s="25" t="s">
        <v>22</v>
      </c>
      <c r="F101" s="24" t="s">
        <v>40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305</v>
      </c>
      <c r="C102" s="24" t="s">
        <v>306</v>
      </c>
      <c r="D102" s="24" t="s">
        <v>307</v>
      </c>
      <c r="E102" s="25" t="s">
        <v>22</v>
      </c>
      <c r="F102" s="29" t="s">
        <v>349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305</v>
      </c>
      <c r="C103" s="24" t="s">
        <v>308</v>
      </c>
      <c r="D103" s="24" t="s">
        <v>309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305</v>
      </c>
      <c r="C104" s="24" t="s">
        <v>310</v>
      </c>
      <c r="D104" s="24" t="s">
        <v>311</v>
      </c>
      <c r="E104" s="25" t="s">
        <v>22</v>
      </c>
      <c r="F104" s="29" t="s">
        <v>355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305</v>
      </c>
      <c r="C105" s="24" t="s">
        <v>312</v>
      </c>
      <c r="D105" s="24" t="s">
        <v>313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314</v>
      </c>
      <c r="C106" s="24" t="s">
        <v>315</v>
      </c>
      <c r="D106" s="24" t="s">
        <v>316</v>
      </c>
      <c r="E106" s="25" t="s">
        <v>22</v>
      </c>
      <c r="F106" s="24" t="s">
        <v>317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314</v>
      </c>
      <c r="C107" s="24" t="s">
        <v>318</v>
      </c>
      <c r="D107" s="24" t="s">
        <v>319</v>
      </c>
      <c r="E107" s="25" t="s">
        <v>22</v>
      </c>
      <c r="F107" s="29" t="s">
        <v>354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320</v>
      </c>
      <c r="C108" s="24" t="s">
        <v>321</v>
      </c>
      <c r="D108" s="24" t="s">
        <v>322</v>
      </c>
      <c r="E108" s="25" t="s">
        <v>22</v>
      </c>
      <c r="F108" s="24" t="s">
        <v>323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320</v>
      </c>
      <c r="C109" s="24" t="s">
        <v>324</v>
      </c>
      <c r="D109" s="24" t="s">
        <v>325</v>
      </c>
      <c r="E109" s="25" t="s">
        <v>22</v>
      </c>
      <c r="F109" s="24" t="s">
        <v>34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320</v>
      </c>
      <c r="C110" s="24" t="s">
        <v>326</v>
      </c>
      <c r="D110" s="24" t="s">
        <v>327</v>
      </c>
      <c r="E110" s="25" t="s">
        <v>22</v>
      </c>
      <c r="F110" s="24" t="s">
        <v>41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328</v>
      </c>
      <c r="C111" s="24" t="s">
        <v>329</v>
      </c>
      <c r="D111" s="24" t="s">
        <v>330</v>
      </c>
      <c r="E111" s="25" t="s">
        <v>22</v>
      </c>
      <c r="F111" s="24" t="s">
        <v>58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328</v>
      </c>
      <c r="C112" s="24" t="s">
        <v>331</v>
      </c>
      <c r="D112" s="24" t="s">
        <v>332</v>
      </c>
      <c r="E112" s="25" t="s">
        <v>22</v>
      </c>
      <c r="F112" s="24" t="s">
        <v>29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328</v>
      </c>
      <c r="C113" s="24" t="s">
        <v>333</v>
      </c>
      <c r="D113" s="24" t="s">
        <v>334</v>
      </c>
      <c r="E113" s="25" t="s">
        <v>22</v>
      </c>
      <c r="F113" s="24" t="s">
        <v>56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335</v>
      </c>
      <c r="C114" s="24" t="s">
        <v>336</v>
      </c>
      <c r="D114" s="24" t="s">
        <v>337</v>
      </c>
      <c r="E114" s="25" t="s">
        <v>22</v>
      </c>
      <c r="F114" s="24" t="s">
        <v>338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335</v>
      </c>
      <c r="C115" s="24" t="s">
        <v>339</v>
      </c>
      <c r="D115" s="24" t="s">
        <v>340</v>
      </c>
      <c r="E115" s="25" t="s">
        <v>22</v>
      </c>
      <c r="F115" s="24" t="s">
        <v>279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335</v>
      </c>
      <c r="C116" s="24" t="s">
        <v>341</v>
      </c>
      <c r="D116" s="24" t="s">
        <v>342</v>
      </c>
      <c r="E116" s="25" t="s">
        <v>22</v>
      </c>
      <c r="F116" s="24" t="s">
        <v>56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335</v>
      </c>
      <c r="C117" s="24" t="s">
        <v>343</v>
      </c>
      <c r="D117" s="24" t="s">
        <v>344</v>
      </c>
      <c r="E117" s="25" t="s">
        <v>22</v>
      </c>
      <c r="F117" s="27" t="s">
        <v>345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2025-09-12T08:27:59Z</cp:lastPrinted>
  <dcterms:created xsi:type="dcterms:W3CDTF">2022-08-07T05:36:49Z</dcterms:created>
  <dcterms:modified xsi:type="dcterms:W3CDTF">2025-09-12T08:28:55Z</dcterms:modified>
</cp:coreProperties>
</file>