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15406ED1-2AD1-47BD-9608-7A659B695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J5" i="1"/>
  <c r="J6" i="1"/>
  <c r="J7" i="1"/>
  <c r="J8" i="1"/>
  <c r="J9" i="1"/>
  <c r="J10" i="1"/>
  <c r="J11" i="1"/>
  <c r="J12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4" i="1"/>
  <c r="L4" i="1" s="1"/>
  <c r="L13" i="1" s="1"/>
</calcChain>
</file>

<file path=xl/sharedStrings.xml><?xml version="1.0" encoding="utf-8"?>
<sst xmlns="http://schemas.openxmlformats.org/spreadsheetml/2006/main" count="63" uniqueCount="50">
  <si>
    <t>INVOICE
PRAGATI LOGISTICS,SAMANTA SAHI KHUNTIA LANE,8984191006
GST No:21AGHPB9356M1Z9</t>
  </si>
  <si>
    <t>27/8/2024</t>
  </si>
  <si>
    <t>182</t>
  </si>
  <si>
    <t>31/8/2024</t>
  </si>
  <si>
    <t>190</t>
  </si>
  <si>
    <t>01/8/2024</t>
  </si>
  <si>
    <t>149</t>
  </si>
  <si>
    <t>158</t>
  </si>
  <si>
    <t>161</t>
  </si>
  <si>
    <t>06/8/2024</t>
  </si>
  <si>
    <t>170</t>
  </si>
  <si>
    <t>17/8/2024</t>
  </si>
  <si>
    <t>173</t>
  </si>
  <si>
    <t>20/8/2024</t>
  </si>
  <si>
    <t>176</t>
  </si>
  <si>
    <t>24/8/2024</t>
  </si>
  <si>
    <t>179</t>
  </si>
  <si>
    <t>Thanking you for your business.
PRAGATI LOGISTICS</t>
  </si>
  <si>
    <t>PL/JA/12009</t>
  </si>
  <si>
    <t>PL/JA/12607</t>
  </si>
  <si>
    <t>PL/JA/09778</t>
  </si>
  <si>
    <t>PL/DO/08462</t>
  </si>
  <si>
    <t>PL/JA/09934</t>
  </si>
  <si>
    <t>PL/JA/10561</t>
  </si>
  <si>
    <t>PL/DO/09600</t>
  </si>
  <si>
    <t>PL/JA/11357</t>
  </si>
  <si>
    <t>PL/DO/10155</t>
  </si>
  <si>
    <t>KEONJHAR</t>
  </si>
  <si>
    <t>K SINGHPUR</t>
  </si>
  <si>
    <t>GOP</t>
  </si>
  <si>
    <t>BASUDEVPUR</t>
  </si>
  <si>
    <t>JAJPUR ROAD</t>
  </si>
  <si>
    <t>KENDRAPARA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</si>
  <si>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</si>
  <si>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</si>
  <si>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</si>
  <si>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</si>
  <si>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</si>
  <si>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</si>
  <si>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</si>
  <si>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</si>
  <si>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</si>
  <si>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</si>
  <si>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DD.CH.</t>
  </si>
  <si>
    <t>LR CH.</t>
  </si>
  <si>
    <t>AMOUNT</t>
  </si>
  <si>
    <t xml:space="preserve">DUNCAN TEA LIMITED
Address:GANDARPUR,GROUND FLOOR NEAR N.H.-5,CUTTACK,PIN-753003,9938514993
GST No:21AABCD0201A1Z3
</t>
  </si>
  <si>
    <t xml:space="preserve">Bill Date: 31/08/2024
Bill NO : 18585
Total Amount: 8388.00
</t>
  </si>
  <si>
    <t>Kindly, verify &amp; confirm within 7 days, else GST will be filed by 20th SEPT, 2024. 
GST to be paid by Consignor under Reverse Charge Mechanism(RCM) as per GST.</t>
  </si>
  <si>
    <t>(RUPEES EIGHT THOUSAND THREE HUNDRED EIGHTY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</si>
</sst>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8</xdr:col>
      <xdr:colOff>114300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468630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U2" sqref="U2"/>
    </sheetView>
  </sheetViews>
  <sheetFormatPr defaultRowHeight="15"/>
  <cols>
    <col min="1" max="1" width="2.85546875" style="1" bestFit="1" customWidth="1"/>
    <col min="2" max="2" width="10.5703125" style="1" customWidth="1"/>
    <col min="3" max="3" width="12.42578125" style="1" bestFit="1" customWidth="1"/>
    <col min="4" max="4" width="7.5703125" style="1" customWidth="1"/>
    <col min="5" max="5" width="14" style="1" customWidth="1"/>
    <col min="6" max="6" width="8.425781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" style="2" customWidth="1"/>
    <col min="11" max="11" width="7.42578125" style="2" customWidth="1"/>
    <col min="12" max="12" width="10.71093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2"/>
    </row>
    <row r="2" spans="1:12" ht="79.5" customHeight="1">
      <c r="A2" s="23" t="s">
        <v>46</v>
      </c>
      <c r="B2" s="14"/>
      <c r="C2" s="14"/>
      <c r="D2" s="14"/>
      <c r="E2" s="14"/>
      <c r="F2" s="14"/>
      <c r="G2" s="14"/>
      <c r="H2" s="14"/>
      <c r="I2" s="15"/>
      <c r="J2" s="16" t="s">
        <v>47</v>
      </c>
      <c r="K2" s="16"/>
      <c r="L2" s="24"/>
    </row>
    <row r="3" spans="1:12" s="3" customFormat="1">
      <c r="A3" s="2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8" t="s">
        <v>42</v>
      </c>
      <c r="J3" s="8" t="s">
        <v>43</v>
      </c>
      <c r="K3" s="8" t="s">
        <v>44</v>
      </c>
      <c r="L3" s="26" t="s">
        <v>45</v>
      </c>
    </row>
    <row r="4" spans="1:12">
      <c r="A4" s="27">
        <v>1</v>
      </c>
      <c r="B4" s="4" t="s">
        <v>5</v>
      </c>
      <c r="C4" s="4" t="s">
        <v>20</v>
      </c>
      <c r="D4" s="7" t="s">
        <v>33</v>
      </c>
      <c r="E4" s="4" t="s">
        <v>28</v>
      </c>
      <c r="F4" s="4" t="s">
        <v>6</v>
      </c>
      <c r="G4" s="4">
        <v>5</v>
      </c>
      <c r="H4" s="4">
        <v>70</v>
      </c>
      <c r="I4" s="6">
        <f>VLOOKUP(E4,'[1]DUNCAN TEA'!$C$5:$D$116,2,FALSE)</f>
        <v>4.95</v>
      </c>
      <c r="J4" s="6">
        <v>500</v>
      </c>
      <c r="K4" s="6">
        <v>25</v>
      </c>
      <c r="L4" s="28">
        <f>H4*I4+J4+K4</f>
        <v>871.5</v>
      </c>
    </row>
    <row r="5" spans="1:12">
      <c r="A5" s="27">
        <v>2</v>
      </c>
      <c r="B5" s="4" t="s">
        <v>5</v>
      </c>
      <c r="C5" s="4" t="s">
        <v>21</v>
      </c>
      <c r="D5" s="7" t="s">
        <v>33</v>
      </c>
      <c r="E5" s="4" t="s">
        <v>29</v>
      </c>
      <c r="F5" s="4" t="s">
        <v>7</v>
      </c>
      <c r="G5" s="4">
        <v>6</v>
      </c>
      <c r="H5" s="4">
        <v>150</v>
      </c>
      <c r="I5" s="6">
        <f>VLOOKUP(E5,'[1]DUNCAN TEA'!$C$5:$D$116,2,FALSE)</f>
        <v>2.75</v>
      </c>
      <c r="J5" s="6">
        <f>VLOOKUP(E5,'[1]DUNCAN TEA'!$C$5:$F$116,4,FALSE)</f>
        <v>0</v>
      </c>
      <c r="K5" s="6">
        <v>25</v>
      </c>
      <c r="L5" s="28">
        <f t="shared" ref="L5:L12" si="0">H5*I5+J5+K5</f>
        <v>437.5</v>
      </c>
    </row>
    <row r="6" spans="1:12">
      <c r="A6" s="27">
        <v>3</v>
      </c>
      <c r="B6" s="4" t="s">
        <v>5</v>
      </c>
      <c r="C6" s="4" t="s">
        <v>22</v>
      </c>
      <c r="D6" s="7" t="s">
        <v>33</v>
      </c>
      <c r="E6" s="4" t="s">
        <v>30</v>
      </c>
      <c r="F6" s="4" t="s">
        <v>8</v>
      </c>
      <c r="G6" s="4">
        <v>4</v>
      </c>
      <c r="H6" s="4">
        <v>50</v>
      </c>
      <c r="I6" s="6">
        <f>VLOOKUP(E6,'[1]DUNCAN TEA'!$C$5:$D$116,2,FALSE)</f>
        <v>3.4</v>
      </c>
      <c r="J6" s="6">
        <f>VLOOKUP(E6,'[1]DUNCAN TEA'!$C$5:$F$116,4,FALSE)</f>
        <v>0</v>
      </c>
      <c r="K6" s="6">
        <v>25</v>
      </c>
      <c r="L6" s="28">
        <f t="shared" si="0"/>
        <v>195</v>
      </c>
    </row>
    <row r="7" spans="1:12">
      <c r="A7" s="27">
        <v>4</v>
      </c>
      <c r="B7" s="4" t="s">
        <v>9</v>
      </c>
      <c r="C7" s="4" t="s">
        <v>23</v>
      </c>
      <c r="D7" s="7" t="s">
        <v>33</v>
      </c>
      <c r="E7" s="4" t="s">
        <v>27</v>
      </c>
      <c r="F7" s="4" t="s">
        <v>10</v>
      </c>
      <c r="G7" s="4">
        <v>37</v>
      </c>
      <c r="H7" s="4">
        <v>460</v>
      </c>
      <c r="I7" s="6">
        <f>VLOOKUP(E7,'[1]DUNCAN TEA'!$C$5:$D$116,2,FALSE)</f>
        <v>3.01</v>
      </c>
      <c r="J7" s="6">
        <f>VLOOKUP(E7,'[1]DUNCAN TEA'!$C$5:$F$116,4,FALSE)</f>
        <v>0</v>
      </c>
      <c r="K7" s="6">
        <v>25</v>
      </c>
      <c r="L7" s="28">
        <f t="shared" si="0"/>
        <v>1409.6</v>
      </c>
    </row>
    <row r="8" spans="1:12">
      <c r="A8" s="27">
        <v>5</v>
      </c>
      <c r="B8" s="4" t="s">
        <v>11</v>
      </c>
      <c r="C8" s="4" t="s">
        <v>24</v>
      </c>
      <c r="D8" s="7" t="s">
        <v>33</v>
      </c>
      <c r="E8" s="4" t="s">
        <v>31</v>
      </c>
      <c r="F8" s="4" t="s">
        <v>12</v>
      </c>
      <c r="G8" s="4">
        <v>6</v>
      </c>
      <c r="H8" s="4">
        <v>75</v>
      </c>
      <c r="I8" s="6">
        <f>VLOOKUP(E8,'[1]DUNCAN TEA'!$C$5:$D$116,2,FALSE)</f>
        <v>2.75</v>
      </c>
      <c r="J8" s="6">
        <f>VLOOKUP(E8,'[1]DUNCAN TEA'!$C$5:$F$116,4,FALSE)</f>
        <v>0</v>
      </c>
      <c r="K8" s="6">
        <v>25</v>
      </c>
      <c r="L8" s="28">
        <f t="shared" si="0"/>
        <v>231.25</v>
      </c>
    </row>
    <row r="9" spans="1:12">
      <c r="A9" s="27">
        <v>6</v>
      </c>
      <c r="B9" s="4" t="s">
        <v>13</v>
      </c>
      <c r="C9" s="4" t="s">
        <v>25</v>
      </c>
      <c r="D9" s="7" t="s">
        <v>33</v>
      </c>
      <c r="E9" s="4" t="s">
        <v>27</v>
      </c>
      <c r="F9" s="4" t="s">
        <v>14</v>
      </c>
      <c r="G9" s="4">
        <v>70</v>
      </c>
      <c r="H9" s="4">
        <v>870</v>
      </c>
      <c r="I9" s="6">
        <f>VLOOKUP(E9,'[1]DUNCAN TEA'!$C$5:$D$116,2,FALSE)</f>
        <v>3.01</v>
      </c>
      <c r="J9" s="6">
        <f>VLOOKUP(E9,'[1]DUNCAN TEA'!$C$5:$F$116,4,FALSE)</f>
        <v>0</v>
      </c>
      <c r="K9" s="6">
        <v>25</v>
      </c>
      <c r="L9" s="28">
        <f t="shared" si="0"/>
        <v>2643.7</v>
      </c>
    </row>
    <row r="10" spans="1:12">
      <c r="A10" s="27">
        <v>7</v>
      </c>
      <c r="B10" s="4" t="s">
        <v>15</v>
      </c>
      <c r="C10" s="4" t="s">
        <v>26</v>
      </c>
      <c r="D10" s="7" t="s">
        <v>33</v>
      </c>
      <c r="E10" s="4" t="s">
        <v>32</v>
      </c>
      <c r="F10" s="4" t="s">
        <v>16</v>
      </c>
      <c r="G10" s="4">
        <v>6</v>
      </c>
      <c r="H10" s="4">
        <v>150</v>
      </c>
      <c r="I10" s="6">
        <f>VLOOKUP(E10,'[1]DUNCAN TEA'!$C$5:$D$116,2,FALSE)</f>
        <v>2.48</v>
      </c>
      <c r="J10" s="6">
        <f>VLOOKUP(E10,'[1]DUNCAN TEA'!$C$5:$F$116,4,FALSE)</f>
        <v>0</v>
      </c>
      <c r="K10" s="6">
        <v>25</v>
      </c>
      <c r="L10" s="28">
        <f t="shared" si="0"/>
        <v>397</v>
      </c>
    </row>
    <row r="11" spans="1:12">
      <c r="A11" s="27">
        <v>8</v>
      </c>
      <c r="B11" s="4" t="s">
        <v>1</v>
      </c>
      <c r="C11" s="4" t="s">
        <v>18</v>
      </c>
      <c r="D11" s="7" t="s">
        <v>33</v>
      </c>
      <c r="E11" s="4" t="s">
        <v>27</v>
      </c>
      <c r="F11" s="4" t="s">
        <v>2</v>
      </c>
      <c r="G11" s="4">
        <v>35</v>
      </c>
      <c r="H11" s="4">
        <v>440</v>
      </c>
      <c r="I11" s="6">
        <f>VLOOKUP(E11,'[1]DUNCAN TEA'!$C$5:$D$116,2,FALSE)</f>
        <v>3.01</v>
      </c>
      <c r="J11" s="6">
        <f>VLOOKUP(E11,'[1]DUNCAN TEA'!$C$5:$F$116,4,FALSE)</f>
        <v>0</v>
      </c>
      <c r="K11" s="6">
        <v>25</v>
      </c>
      <c r="L11" s="28">
        <f t="shared" si="0"/>
        <v>1349.3999999999999</v>
      </c>
    </row>
    <row r="12" spans="1:12">
      <c r="A12" s="27">
        <v>9</v>
      </c>
      <c r="B12" s="4" t="s">
        <v>3</v>
      </c>
      <c r="C12" s="4" t="s">
        <v>19</v>
      </c>
      <c r="D12" s="7" t="s">
        <v>33</v>
      </c>
      <c r="E12" s="4" t="s">
        <v>27</v>
      </c>
      <c r="F12" s="4" t="s">
        <v>4</v>
      </c>
      <c r="G12" s="4">
        <v>22</v>
      </c>
      <c r="H12" s="4">
        <v>275</v>
      </c>
      <c r="I12" s="6">
        <f>VLOOKUP(E12,'[1]DUNCAN TEA'!$C$5:$D$116,2,FALSE)</f>
        <v>3.01</v>
      </c>
      <c r="J12" s="6">
        <f>VLOOKUP(E12,'[1]DUNCAN TEA'!$C$5:$F$116,4,FALSE)</f>
        <v>0</v>
      </c>
      <c r="K12" s="6">
        <v>25</v>
      </c>
      <c r="L12" s="28">
        <f t="shared" si="0"/>
        <v>852.74999999999989</v>
      </c>
    </row>
    <row r="13" spans="1:12" s="3" customFormat="1">
      <c r="A13" s="29" t="s">
        <v>49</v>
      </c>
      <c r="B13" s="9"/>
      <c r="C13" s="9"/>
      <c r="D13" s="9"/>
      <c r="E13" s="9"/>
      <c r="F13" s="9"/>
      <c r="G13" s="9"/>
      <c r="H13" s="9"/>
      <c r="I13" s="10"/>
      <c r="J13" s="10"/>
      <c r="K13" s="11"/>
      <c r="L13" s="30">
        <f>ROUND(SUM(L4:L12),0)</f>
        <v>8388</v>
      </c>
    </row>
    <row r="14" spans="1:12" s="3" customFormat="1" ht="30" customHeight="1">
      <c r="A14" s="31" t="s">
        <v>48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32"/>
    </row>
    <row r="15" spans="1:12" s="3" customFormat="1" ht="30" customHeight="1" thickBot="1">
      <c r="A15" s="33" t="s">
        <v>17</v>
      </c>
      <c r="B15" s="34"/>
      <c r="C15" s="34"/>
      <c r="D15" s="34"/>
      <c r="E15" s="34"/>
      <c r="F15" s="34"/>
      <c r="G15" s="34"/>
      <c r="H15" s="34"/>
      <c r="I15" s="35"/>
      <c r="J15" s="35"/>
      <c r="K15" s="35"/>
      <c r="L15" s="36"/>
    </row>
    <row r="16" spans="1:12">
      <c r="G16" s="17">
        <f>SUM(G4:G12)</f>
        <v>191</v>
      </c>
      <c r="H16" s="17">
        <f>SUM(H4:H12)</f>
        <v>2540</v>
      </c>
    </row>
  </sheetData>
  <sortState xmlns:xlrd2="http://schemas.microsoft.com/office/spreadsheetml/2017/richdata2" ref="B4:K12">
    <sortCondition ref="B4"/>
  </sortState>
  <mergeCells count="7">
    <mergeCell ref="A13:K13"/>
    <mergeCell ref="A14:L14"/>
    <mergeCell ref="A15:L15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2024-09-16T14:36:32Z</cp:lastPrinted>
  <dcterms:created xsi:type="dcterms:W3CDTF">2024-09-11T05:57:12Z</dcterms:created>
  <dcterms:modified xsi:type="dcterms:W3CDTF">2024-09-16T14:36:32Z</dcterms:modified>
</cp:coreProperties>
</file>