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H15"/>
  <c r="J5" l="1"/>
  <c r="J4"/>
  <c r="J6"/>
  <c r="J10"/>
  <c r="J7"/>
  <c r="J8"/>
  <c r="J9"/>
  <c r="J11"/>
  <c r="I5"/>
  <c r="I4"/>
  <c r="L4" s="1"/>
  <c r="I6"/>
  <c r="I10"/>
  <c r="I7"/>
  <c r="I8"/>
  <c r="L8" s="1"/>
  <c r="I9"/>
  <c r="L9" s="1"/>
  <c r="I11"/>
  <c r="L11" l="1"/>
  <c r="L5"/>
  <c r="L10"/>
  <c r="L7"/>
  <c r="L6"/>
  <c r="L12" s="1"/>
</calcChain>
</file>

<file path=xl/sharedStrings.xml><?xml version="1.0" encoding="utf-8"?>
<sst xmlns="http://schemas.openxmlformats.org/spreadsheetml/2006/main" count="58" uniqueCount="47">
  <si>
    <t>02/5/2025</t>
  </si>
  <si>
    <t>36</t>
  </si>
  <si>
    <t>03/5/2025</t>
  </si>
  <si>
    <t>01/5/2025</t>
  </si>
  <si>
    <t>35</t>
  </si>
  <si>
    <t>16</t>
  </si>
  <si>
    <t>20/5/2025</t>
  </si>
  <si>
    <t>44</t>
  </si>
  <si>
    <t>25</t>
  </si>
  <si>
    <t>05/5/2025</t>
  </si>
  <si>
    <t>30</t>
  </si>
  <si>
    <t>16/5/2025</t>
  </si>
  <si>
    <t>45</t>
  </si>
  <si>
    <t>28/5/2025</t>
  </si>
  <si>
    <t>49</t>
  </si>
  <si>
    <t>SL</t>
  </si>
  <si>
    <t>DATE</t>
  </si>
  <si>
    <t>LR NO</t>
  </si>
  <si>
    <t>DO/02031</t>
  </si>
  <si>
    <t>DO/02308</t>
  </si>
  <si>
    <t>DO/02314</t>
  </si>
  <si>
    <t>DO/03002</t>
  </si>
  <si>
    <t>DO/03752</t>
  </si>
  <si>
    <t>JA/02419</t>
  </si>
  <si>
    <t>JA/03408</t>
  </si>
  <si>
    <t>JA/03990</t>
  </si>
  <si>
    <t>INV NO</t>
  </si>
  <si>
    <t>GOP</t>
  </si>
  <si>
    <t>NIALI</t>
  </si>
  <si>
    <t>KENDRAPARA</t>
  </si>
  <si>
    <t>PANIKOILI</t>
  </si>
  <si>
    <t>KEONJHAR</t>
  </si>
  <si>
    <t>CTC</t>
  </si>
  <si>
    <t>FROM</t>
  </si>
  <si>
    <t>TO</t>
  </si>
  <si>
    <t>WEIGHT</t>
  </si>
  <si>
    <t>CASE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</si>
  <si>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</si>
  <si>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</si>
  <si>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RATE</t>
  </si>
  <si>
    <t>DD.CH</t>
  </si>
  <si>
    <t>LR CH.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</si>
  <si>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</si>
  <si>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</si>
  <si>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</si>
  <si>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Bill Date: 31/05/2025
Bill NO : 6828
Total Amount: 5138.00
</t>
  </si>
  <si>
    <t>(RUPEES FIVE THOUSAND ONE HUNDRED THIRTY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</si>
</sst>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7</xdr:col>
      <xdr:colOff>361950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39147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42578125" customWidth="1"/>
    <col min="11" max="11" width="7.5703125" customWidth="1"/>
    <col min="12" max="12" width="10.7109375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37</v>
      </c>
      <c r="K1" s="21"/>
      <c r="L1" s="21"/>
    </row>
    <row r="2" spans="1:12" s="1" customFormat="1" ht="72" customHeight="1">
      <c r="A2" s="22" t="s">
        <v>38</v>
      </c>
      <c r="B2" s="23"/>
      <c r="C2" s="23"/>
      <c r="D2" s="23"/>
      <c r="E2" s="23"/>
      <c r="F2" s="23"/>
      <c r="G2" s="23"/>
      <c r="H2" s="23"/>
      <c r="I2" s="24"/>
      <c r="J2" s="20" t="s">
        <v>45</v>
      </c>
      <c r="K2" s="21"/>
      <c r="L2" s="21"/>
    </row>
    <row r="3" spans="1:12" s="2" customFormat="1">
      <c r="A3" s="3" t="s">
        <v>15</v>
      </c>
      <c r="B3" s="3" t="s">
        <v>16</v>
      </c>
      <c r="C3" s="3" t="s">
        <v>17</v>
      </c>
      <c r="D3" s="3" t="s">
        <v>26</v>
      </c>
      <c r="E3" s="3" t="s">
        <v>33</v>
      </c>
      <c r="F3" s="3" t="s">
        <v>34</v>
      </c>
      <c r="G3" s="3" t="s">
        <v>36</v>
      </c>
      <c r="H3" s="3" t="s">
        <v>35</v>
      </c>
      <c r="I3" s="6" t="s">
        <v>39</v>
      </c>
      <c r="J3" s="6" t="s">
        <v>40</v>
      </c>
      <c r="K3" s="6" t="s">
        <v>41</v>
      </c>
      <c r="L3" s="6" t="s">
        <v>42</v>
      </c>
    </row>
    <row r="4" spans="1:12">
      <c r="A4" s="4">
        <v>2</v>
      </c>
      <c r="B4" s="4" t="s">
        <v>3</v>
      </c>
      <c r="C4" s="4" t="s">
        <v>19</v>
      </c>
      <c r="D4" s="4" t="s">
        <v>4</v>
      </c>
      <c r="E4" s="5" t="s">
        <v>32</v>
      </c>
      <c r="F4" s="4" t="s">
        <v>27</v>
      </c>
      <c r="G4" s="4">
        <v>4</v>
      </c>
      <c r="H4" s="4">
        <v>85</v>
      </c>
      <c r="I4" s="4">
        <f>VLOOKUP(F4,'[1]DUNCAN TEA'!$C$5:$D$116,2,FALSE)</f>
        <v>2.75</v>
      </c>
      <c r="J4" s="7">
        <f>VLOOKUP(F4,'[1]DUNCAN TEA'!$C$5:$F$116,4,FALSE)</f>
        <v>0</v>
      </c>
      <c r="K4" s="7">
        <v>25</v>
      </c>
      <c r="L4" s="7">
        <f t="shared" ref="L4:L11" si="0">H4*I4+J4+K4</f>
        <v>258.75</v>
      </c>
    </row>
    <row r="5" spans="1:12">
      <c r="A5" s="4">
        <v>4</v>
      </c>
      <c r="B5" s="4" t="s">
        <v>0</v>
      </c>
      <c r="C5" s="4" t="s">
        <v>18</v>
      </c>
      <c r="D5" s="4" t="s">
        <v>1</v>
      </c>
      <c r="E5" s="5" t="s">
        <v>32</v>
      </c>
      <c r="F5" s="4" t="s">
        <v>29</v>
      </c>
      <c r="G5" s="4">
        <v>4</v>
      </c>
      <c r="H5" s="4">
        <v>90</v>
      </c>
      <c r="I5" s="4">
        <f>VLOOKUP(F5,'[1]DUNCAN TEA'!$C$5:$D$116,2,FALSE)</f>
        <v>2.48</v>
      </c>
      <c r="J5" s="7">
        <f>VLOOKUP(F5,'[1]DUNCAN TEA'!$C$5:$F$116,4,FALSE)</f>
        <v>0</v>
      </c>
      <c r="K5" s="7">
        <v>25</v>
      </c>
      <c r="L5" s="7">
        <f t="shared" si="0"/>
        <v>248.2</v>
      </c>
    </row>
    <row r="6" spans="1:12">
      <c r="A6" s="4">
        <v>5</v>
      </c>
      <c r="B6" s="4" t="s">
        <v>0</v>
      </c>
      <c r="C6" s="4" t="s">
        <v>20</v>
      </c>
      <c r="D6" s="4" t="s">
        <v>5</v>
      </c>
      <c r="E6" s="5" t="s">
        <v>32</v>
      </c>
      <c r="F6" s="4" t="s">
        <v>30</v>
      </c>
      <c r="G6" s="4">
        <v>3</v>
      </c>
      <c r="H6" s="4">
        <v>50</v>
      </c>
      <c r="I6" s="4">
        <f>VLOOKUP(F6,'[1]DUNCAN TEA'!$C$5:$D$116,2,FALSE)</f>
        <v>2.75</v>
      </c>
      <c r="J6" s="7">
        <f>VLOOKUP(F6,'[1]DUNCAN TEA'!$C$5:$F$116,4,FALSE)</f>
        <v>0</v>
      </c>
      <c r="K6" s="7">
        <v>25</v>
      </c>
      <c r="L6" s="7">
        <f t="shared" si="0"/>
        <v>162.5</v>
      </c>
    </row>
    <row r="7" spans="1:12">
      <c r="A7" s="4">
        <v>6</v>
      </c>
      <c r="B7" s="4" t="s">
        <v>2</v>
      </c>
      <c r="C7" s="4" t="s">
        <v>22</v>
      </c>
      <c r="D7" s="4" t="s">
        <v>8</v>
      </c>
      <c r="E7" s="5" t="s">
        <v>32</v>
      </c>
      <c r="F7" s="5" t="s">
        <v>27</v>
      </c>
      <c r="G7" s="4">
        <v>6</v>
      </c>
      <c r="H7" s="4">
        <v>120</v>
      </c>
      <c r="I7" s="4">
        <f>VLOOKUP(F7,'[1]DUNCAN TEA'!$C$5:$D$116,2,FALSE)</f>
        <v>2.75</v>
      </c>
      <c r="J7" s="7">
        <f>VLOOKUP(F7,'[1]DUNCAN TEA'!$C$5:$F$116,4,FALSE)</f>
        <v>0</v>
      </c>
      <c r="K7" s="7">
        <v>25</v>
      </c>
      <c r="L7" s="7">
        <f t="shared" si="0"/>
        <v>355</v>
      </c>
    </row>
    <row r="8" spans="1:12">
      <c r="A8" s="4">
        <v>7</v>
      </c>
      <c r="B8" s="4" t="s">
        <v>9</v>
      </c>
      <c r="C8" s="4" t="s">
        <v>23</v>
      </c>
      <c r="D8" s="4" t="s">
        <v>10</v>
      </c>
      <c r="E8" s="5" t="s">
        <v>32</v>
      </c>
      <c r="F8" s="4" t="s">
        <v>31</v>
      </c>
      <c r="G8" s="4">
        <v>36</v>
      </c>
      <c r="H8" s="4">
        <v>475</v>
      </c>
      <c r="I8" s="4">
        <f>VLOOKUP(F8,'[1]DUNCAN TEA'!$C$5:$D$116,2,FALSE)</f>
        <v>3.01</v>
      </c>
      <c r="J8" s="7">
        <f>VLOOKUP(F8,'[1]DUNCAN TEA'!$C$5:$F$116,4,FALSE)</f>
        <v>0</v>
      </c>
      <c r="K8" s="7">
        <v>25</v>
      </c>
      <c r="L8" s="7">
        <f t="shared" si="0"/>
        <v>1454.75</v>
      </c>
    </row>
    <row r="9" spans="1:12">
      <c r="A9" s="4">
        <v>9</v>
      </c>
      <c r="B9" s="4" t="s">
        <v>11</v>
      </c>
      <c r="C9" s="4" t="s">
        <v>24</v>
      </c>
      <c r="D9" s="4" t="s">
        <v>12</v>
      </c>
      <c r="E9" s="5" t="s">
        <v>32</v>
      </c>
      <c r="F9" s="4" t="s">
        <v>31</v>
      </c>
      <c r="G9" s="4">
        <v>18</v>
      </c>
      <c r="H9" s="4">
        <v>245</v>
      </c>
      <c r="I9" s="4">
        <f>VLOOKUP(F9,'[1]DUNCAN TEA'!$C$5:$D$116,2,FALSE)</f>
        <v>3.01</v>
      </c>
      <c r="J9" s="7">
        <f>VLOOKUP(F9,'[1]DUNCAN TEA'!$C$5:$F$116,4,FALSE)</f>
        <v>0</v>
      </c>
      <c r="K9" s="7">
        <v>25</v>
      </c>
      <c r="L9" s="7">
        <f t="shared" si="0"/>
        <v>762.44999999999993</v>
      </c>
    </row>
    <row r="10" spans="1:12">
      <c r="A10" s="4">
        <v>10</v>
      </c>
      <c r="B10" s="4" t="s">
        <v>6</v>
      </c>
      <c r="C10" s="4" t="s">
        <v>21</v>
      </c>
      <c r="D10" s="4" t="s">
        <v>7</v>
      </c>
      <c r="E10" s="5" t="s">
        <v>32</v>
      </c>
      <c r="F10" s="4" t="s">
        <v>28</v>
      </c>
      <c r="G10" s="4">
        <v>3</v>
      </c>
      <c r="H10" s="4">
        <v>75</v>
      </c>
      <c r="I10" s="4">
        <f>VLOOKUP(F10,'[1]DUNCAN TEA'!$C$5:$D$116,2,FALSE)</f>
        <v>2.75</v>
      </c>
      <c r="J10" s="7">
        <f>VLOOKUP(F10,'[1]DUNCAN TEA'!$C$5:$F$116,4,FALSE)</f>
        <v>0</v>
      </c>
      <c r="K10" s="7">
        <v>25</v>
      </c>
      <c r="L10" s="7">
        <f t="shared" si="0"/>
        <v>231.25</v>
      </c>
    </row>
    <row r="11" spans="1:12">
      <c r="A11" s="4">
        <v>13</v>
      </c>
      <c r="B11" s="4" t="s">
        <v>13</v>
      </c>
      <c r="C11" s="4" t="s">
        <v>25</v>
      </c>
      <c r="D11" s="4" t="s">
        <v>14</v>
      </c>
      <c r="E11" s="5" t="s">
        <v>32</v>
      </c>
      <c r="F11" s="4" t="s">
        <v>31</v>
      </c>
      <c r="G11" s="4">
        <v>41</v>
      </c>
      <c r="H11" s="4">
        <v>545</v>
      </c>
      <c r="I11" s="4">
        <f>VLOOKUP(F11,'[1]DUNCAN TEA'!$C$5:$D$116,2,FALSE)</f>
        <v>3.01</v>
      </c>
      <c r="J11" s="7">
        <f>VLOOKUP(F11,'[1]DUNCAN TEA'!$C$5:$F$116,4,FALSE)</f>
        <v>0</v>
      </c>
      <c r="K11" s="7">
        <v>25</v>
      </c>
      <c r="L11" s="7">
        <f t="shared" si="0"/>
        <v>1665.4499999999998</v>
      </c>
    </row>
    <row r="12" spans="1:12" s="9" customFormat="1">
      <c r="A12" s="11" t="s">
        <v>46</v>
      </c>
      <c r="B12" s="12"/>
      <c r="C12" s="12"/>
      <c r="D12" s="12"/>
      <c r="E12" s="12"/>
      <c r="F12" s="12"/>
      <c r="G12" s="12"/>
      <c r="H12" s="12"/>
      <c r="I12" s="13"/>
      <c r="J12" s="13"/>
      <c r="K12" s="14"/>
      <c r="L12" s="8">
        <f>ROUND(SUM(L4:L11),0)</f>
        <v>5138</v>
      </c>
    </row>
    <row r="13" spans="1:12" s="9" customFormat="1" ht="30" customHeight="1">
      <c r="A13" s="15" t="s">
        <v>44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s="9" customFormat="1" ht="30" customHeight="1">
      <c r="A14" s="15" t="s">
        <v>43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>
      <c r="G15" s="10">
        <f>SUM(G4:G11)</f>
        <v>115</v>
      </c>
      <c r="H15" s="10">
        <f>SUM(H4:H11)</f>
        <v>1685</v>
      </c>
    </row>
  </sheetData>
  <sortState ref="B4:L16">
    <sortCondition ref="B4"/>
  </sortState>
  <mergeCells count="7">
    <mergeCell ref="A12:K12"/>
    <mergeCell ref="A13:L13"/>
    <mergeCell ref="A14:L14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2025-06-17T05:28:04Z</cp:lastPrinted>
  <dcterms:created xsi:type="dcterms:W3CDTF">2025-06-10T07:28:38Z</dcterms:created>
  <dcterms:modified xsi:type="dcterms:W3CDTF">2025-06-17T05:28:06Z</dcterms:modified>
</cp:coreProperties>
</file>