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Consignment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L12" i="1"/>
  <c r="L5"/>
  <c r="L6"/>
  <c r="L7"/>
  <c r="L8"/>
  <c r="L9"/>
  <c r="L10"/>
  <c r="L11"/>
  <c r="L4"/>
  <c r="I5"/>
  <c r="J5"/>
  <c r="I6"/>
  <c r="J6"/>
  <c r="I7"/>
  <c r="J7"/>
  <c r="I8"/>
  <c r="J8"/>
  <c r="I9"/>
  <c r="J9"/>
  <c r="I10"/>
  <c r="J10"/>
  <c r="I11"/>
  <c r="J11"/>
  <c r="J4"/>
  <c r="I4"/>
  <c r="H5"/>
  <c r="H7"/>
  <c r="H8"/>
  <c r="H9"/>
  <c r="H10"/>
  <c r="H11"/>
  <c r="H4"/>
</calcChain>
</file>

<file path=xl/sharedStrings.xml><?xml version="1.0" encoding="utf-8"?>
<sst xmlns="http://schemas.openxmlformats.org/spreadsheetml/2006/main" count="58" uniqueCount="46">
  <si>
    <t>08/4/2025</t>
  </si>
  <si>
    <t>12</t>
  </si>
  <si>
    <t>10/4/2025</t>
  </si>
  <si>
    <t>17</t>
  </si>
  <si>
    <t>12/4/2025</t>
  </si>
  <si>
    <t>25</t>
  </si>
  <si>
    <t>14/4/2025</t>
  </si>
  <si>
    <t>26</t>
  </si>
  <si>
    <t>24/4/2025</t>
  </si>
  <si>
    <t>47</t>
  </si>
  <si>
    <t>29/4/2025</t>
  </si>
  <si>
    <t>59</t>
  </si>
  <si>
    <t>28/4/2025</t>
  </si>
  <si>
    <t>74</t>
  </si>
  <si>
    <t>72</t>
  </si>
  <si>
    <t>JA/00530</t>
  </si>
  <si>
    <t>JA/00614</t>
  </si>
  <si>
    <t>JA/00765</t>
  </si>
  <si>
    <t>JA/00935</t>
  </si>
  <si>
    <t>JA/01572</t>
  </si>
  <si>
    <t>JA/01847</t>
  </si>
  <si>
    <t>JA/01963</t>
  </si>
  <si>
    <t>JA/02068</t>
  </si>
  <si>
    <t>SL</t>
  </si>
  <si>
    <t>DATE</t>
  </si>
  <si>
    <t>LR NO</t>
  </si>
  <si>
    <t>NAYAGARH</t>
  </si>
  <si>
    <t>BANKI</t>
  </si>
  <si>
    <t>JAJPUR TOWN</t>
  </si>
  <si>
    <t>CTC</t>
  </si>
  <si>
    <t>FROM</t>
  </si>
  <si>
    <t>TO</t>
  </si>
  <si>
    <t>CASE</t>
  </si>
  <si>
    <t>INV NO</t>
  </si>
  <si>
    <t>RATE</t>
  </si>
  <si>
    <t>HAM</t>
  </si>
  <si>
    <t>DD</t>
  </si>
  <si>
    <t>LR</t>
  </si>
  <si>
    <t>AMOUNT</t>
  </si>
  <si>
    <t>INVOICE
PRAGATI LOGISTICS,SAMANTA SAHI KHUNTIA LANE,8984191006
GST No:21AGHPB9356M1Z9</t>
  </si>
  <si>
    <t xml:space="preserve">ELBEE MEDICAL AGENCY
Address: Janjirmangala,9937544475
GST No:21AHEPT0396B1ZP
</t>
  </si>
  <si>
    <t>Kindly, verify &amp; confirm within 7 days, else GST will be filed by 20th APRIL, 2025. 
GST to be paid by Consignor under Reverse Charge Mechanism(RCM) as per GST.</t>
  </si>
  <si>
    <t>Thanking you for your business.
PRAGATI LOGISTICS</t>
  </si>
  <si>
    <t>TANGI KHURDA</t>
  </si>
  <si>
    <t>(RUPEES TWO THOUSAND NINETY TWO ONLY)</t>
  </si>
  <si>
    <t xml:space="preserve">Bill Date: 30/04/2025
Bill NO : 3923
Total Amount:  2092.00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</si>
</sst>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0" fillId="0" borderId="1" xfId="0" applyNumberFormat="1" applyFont="1" applyBorder="1"/>
    <xf numFmtId="0" fontId="1" fillId="0" borderId="1" xfId="0" applyNumberFormat="1" applyFont="1" applyBorder="1" applyAlignment="1">
      <alignment wrapText="1"/>
    </xf>
    <xf numFmtId="0" fontId="0" fillId="0" borderId="1" xfId="0" applyNumberFormat="1" applyBorder="1"/>
    <xf numFmtId="2" fontId="1" fillId="0" borderId="1" xfId="0" applyNumberFormat="1" applyFont="1" applyBorder="1" applyAlignment="1">
      <alignment horizontal="center" wrapText="1"/>
    </xf>
    <xf numFmtId="2" fontId="2" fillId="0" borderId="1" xfId="0" applyNumberFormat="1" applyFont="1" applyBorder="1" applyAlignment="1">
      <alignment horizontal="center" wrapText="1"/>
    </xf>
    <xf numFmtId="0" fontId="1" fillId="0" borderId="1" xfId="0" applyNumberFormat="1" applyFont="1" applyBorder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right" wrapText="1"/>
    </xf>
    <xf numFmtId="0" fontId="2" fillId="0" borderId="3" xfId="0" applyNumberFormat="1" applyFont="1" applyBorder="1" applyAlignment="1">
      <alignment horizontal="right" wrapText="1"/>
    </xf>
    <xf numFmtId="0" fontId="2" fillId="0" borderId="4" xfId="0" applyNumberFormat="1" applyFont="1" applyBorder="1" applyAlignment="1">
      <alignment horizontal="right" wrapText="1"/>
    </xf>
    <xf numFmtId="2" fontId="2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0" xfId="0" applyNumberFormat="1" applyFont="1" applyAlignment="1">
      <alignment wrapText="1"/>
    </xf>
    <xf numFmtId="2" fontId="0" fillId="0" borderId="1" xfId="0" applyNumberFormat="1" applyFont="1" applyBorder="1"/>
    <xf numFmtId="2" fontId="0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19049</xdr:colOff>
      <xdr:row>0</xdr:row>
      <xdr:rowOff>85725</xdr:rowOff>
    </xdr:from>
    <xdr:to>
      <xdr:col>7</xdr:col>
      <xdr:colOff>390524</xdr:colOff>
      <xdr:row>0</xdr:row>
      <xdr:rowOff>1038225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9549" y="85725"/>
          <a:ext cx="3876675" cy="952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AID%2021-23\2021-2022\PAID%20BILL%202025\PAID%20BILL%20MARCH%2025\ELBEE%20MEDICAL%20AGENCIES%20PRG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voice"/>
    </sheetNames>
    <sheetDataSet>
      <sheetData sheetId="0">
        <row r="4">
          <cell r="E4" t="str">
            <v>JAJPUR TOWN</v>
          </cell>
          <cell r="F4" t="str">
            <v>875</v>
          </cell>
          <cell r="G4">
            <v>2</v>
          </cell>
          <cell r="H4">
            <v>70</v>
          </cell>
        </row>
        <row r="5">
          <cell r="E5" t="str">
            <v>TANGI KHURDA</v>
          </cell>
          <cell r="F5" t="str">
            <v>906</v>
          </cell>
          <cell r="G5">
            <v>1</v>
          </cell>
          <cell r="H5">
            <v>70</v>
          </cell>
        </row>
        <row r="6">
          <cell r="E6" t="str">
            <v>BANKI</v>
          </cell>
          <cell r="F6" t="str">
            <v>930</v>
          </cell>
          <cell r="G6">
            <v>3</v>
          </cell>
          <cell r="H6">
            <v>50</v>
          </cell>
        </row>
        <row r="7">
          <cell r="E7" t="str">
            <v>JAJPUR TOWN</v>
          </cell>
          <cell r="F7" t="str">
            <v>945</v>
          </cell>
          <cell r="G7">
            <v>6</v>
          </cell>
          <cell r="H7">
            <v>70</v>
          </cell>
        </row>
        <row r="8">
          <cell r="E8" t="str">
            <v>NAYAGARH</v>
          </cell>
          <cell r="F8" t="str">
            <v>948</v>
          </cell>
          <cell r="G8">
            <v>2</v>
          </cell>
          <cell r="H8">
            <v>75</v>
          </cell>
        </row>
        <row r="9">
          <cell r="E9" t="str">
            <v>JARKA</v>
          </cell>
          <cell r="F9" t="str">
            <v>949</v>
          </cell>
          <cell r="G9">
            <v>3</v>
          </cell>
          <cell r="H9">
            <v>70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4"/>
  <sheetViews>
    <sheetView tabSelected="1" workbookViewId="0">
      <selection activeCell="O8" sqref="O8"/>
    </sheetView>
  </sheetViews>
  <sheetFormatPr defaultRowHeight="15"/>
  <cols>
    <col min="1" max="1" width="2.85546875" bestFit="1" customWidth="1"/>
    <col min="2" max="2" width="9.7109375" bestFit="1" customWidth="1"/>
    <col min="3" max="3" width="8.85546875" bestFit="1" customWidth="1"/>
    <col min="4" max="4" width="7.5703125" bestFit="1" customWidth="1"/>
    <col min="5" max="5" width="6.42578125" bestFit="1" customWidth="1"/>
    <col min="6" max="6" width="14.5703125" bestFit="1" customWidth="1"/>
    <col min="7" max="7" width="5.42578125" bestFit="1" customWidth="1"/>
    <col min="9" max="11" width="5.5703125" bestFit="1" customWidth="1"/>
    <col min="12" max="12" width="9.42578125" bestFit="1" customWidth="1"/>
  </cols>
  <sheetData>
    <row r="1" spans="1:15" s="1" customFormat="1" ht="90" customHeight="1">
      <c r="A1" s="9"/>
      <c r="B1" s="10"/>
      <c r="C1" s="10"/>
      <c r="D1" s="10"/>
      <c r="E1" s="10"/>
      <c r="F1" s="10"/>
      <c r="G1" s="10"/>
      <c r="H1" s="11"/>
      <c r="I1" s="12" t="s">
        <v>39</v>
      </c>
      <c r="J1" s="12"/>
      <c r="K1" s="12"/>
      <c r="L1" s="12"/>
    </row>
    <row r="2" spans="1:15" s="1" customFormat="1" ht="63.75" customHeight="1">
      <c r="A2" s="9" t="s">
        <v>40</v>
      </c>
      <c r="B2" s="10"/>
      <c r="C2" s="10"/>
      <c r="D2" s="10"/>
      <c r="E2" s="10"/>
      <c r="F2" s="10"/>
      <c r="G2" s="10"/>
      <c r="H2" s="11"/>
      <c r="I2" s="12" t="s">
        <v>45</v>
      </c>
      <c r="J2" s="12"/>
      <c r="K2" s="12"/>
      <c r="L2" s="12"/>
    </row>
    <row r="3" spans="1:15" s="8" customFormat="1">
      <c r="A3" s="7" t="s">
        <v>23</v>
      </c>
      <c r="B3" s="7" t="s">
        <v>24</v>
      </c>
      <c r="C3" s="7" t="s">
        <v>25</v>
      </c>
      <c r="D3" s="7" t="s">
        <v>33</v>
      </c>
      <c r="E3" s="7" t="s">
        <v>30</v>
      </c>
      <c r="F3" s="7" t="s">
        <v>31</v>
      </c>
      <c r="G3" s="7" t="s">
        <v>32</v>
      </c>
      <c r="H3" s="5" t="s">
        <v>34</v>
      </c>
      <c r="I3" s="6" t="s">
        <v>35</v>
      </c>
      <c r="J3" s="5" t="s">
        <v>36</v>
      </c>
      <c r="K3" s="6" t="s">
        <v>37</v>
      </c>
      <c r="L3" s="6" t="s">
        <v>38</v>
      </c>
    </row>
    <row r="4" spans="1:15">
      <c r="A4" s="2">
        <v>1</v>
      </c>
      <c r="B4" s="2" t="s">
        <v>0</v>
      </c>
      <c r="C4" s="2" t="s">
        <v>15</v>
      </c>
      <c r="D4" s="2" t="s">
        <v>1</v>
      </c>
      <c r="E4" s="4" t="s">
        <v>29</v>
      </c>
      <c r="F4" s="2" t="s">
        <v>26</v>
      </c>
      <c r="G4" s="2">
        <v>3</v>
      </c>
      <c r="H4" s="19">
        <f>VLOOKUP(F4,[1]Invoice!$E$4:$H$9,4,FALSE)</f>
        <v>75</v>
      </c>
      <c r="I4" s="19">
        <f>G4*2</f>
        <v>6</v>
      </c>
      <c r="J4" s="19">
        <f>G4*12</f>
        <v>36</v>
      </c>
      <c r="K4" s="19">
        <v>40</v>
      </c>
      <c r="L4" s="19">
        <f>G4*H4+I4+J4+K4</f>
        <v>307</v>
      </c>
    </row>
    <row r="5" spans="1:15">
      <c r="A5" s="2">
        <v>2</v>
      </c>
      <c r="B5" s="2" t="s">
        <v>2</v>
      </c>
      <c r="C5" s="2" t="s">
        <v>16</v>
      </c>
      <c r="D5" s="2" t="s">
        <v>3</v>
      </c>
      <c r="E5" s="4" t="s">
        <v>29</v>
      </c>
      <c r="F5" s="2" t="s">
        <v>27</v>
      </c>
      <c r="G5" s="2">
        <v>1</v>
      </c>
      <c r="H5" s="19">
        <f>VLOOKUP(F5,[1]Invoice!$E$4:$H$9,4,FALSE)</f>
        <v>50</v>
      </c>
      <c r="I5" s="19">
        <f t="shared" ref="I5:I11" si="0">G5*2</f>
        <v>2</v>
      </c>
      <c r="J5" s="19">
        <f t="shared" ref="J5:J11" si="1">G5*12</f>
        <v>12</v>
      </c>
      <c r="K5" s="19">
        <v>41</v>
      </c>
      <c r="L5" s="19">
        <f t="shared" ref="L5:L11" si="2">G5*H5+I5+J5+K5</f>
        <v>105</v>
      </c>
    </row>
    <row r="6" spans="1:15">
      <c r="A6" s="2">
        <v>3</v>
      </c>
      <c r="B6" s="2" t="s">
        <v>4</v>
      </c>
      <c r="C6" s="2" t="s">
        <v>17</v>
      </c>
      <c r="D6" s="2" t="s">
        <v>5</v>
      </c>
      <c r="E6" s="4" t="s">
        <v>29</v>
      </c>
      <c r="F6" s="4" t="s">
        <v>43</v>
      </c>
      <c r="G6" s="2">
        <v>3</v>
      </c>
      <c r="H6" s="19">
        <v>70</v>
      </c>
      <c r="I6" s="19">
        <f t="shared" si="0"/>
        <v>6</v>
      </c>
      <c r="J6" s="19">
        <f t="shared" si="1"/>
        <v>36</v>
      </c>
      <c r="K6" s="19">
        <v>42</v>
      </c>
      <c r="L6" s="19">
        <f t="shared" si="2"/>
        <v>294</v>
      </c>
    </row>
    <row r="7" spans="1:15">
      <c r="A7" s="2">
        <v>4</v>
      </c>
      <c r="B7" s="2" t="s">
        <v>6</v>
      </c>
      <c r="C7" s="2" t="s">
        <v>18</v>
      </c>
      <c r="D7" s="2" t="s">
        <v>7</v>
      </c>
      <c r="E7" s="4" t="s">
        <v>29</v>
      </c>
      <c r="F7" s="2" t="s">
        <v>27</v>
      </c>
      <c r="G7" s="2">
        <v>2</v>
      </c>
      <c r="H7" s="19">
        <f>VLOOKUP(F7,[1]Invoice!$E$4:$H$9,4,FALSE)</f>
        <v>50</v>
      </c>
      <c r="I7" s="19">
        <f t="shared" si="0"/>
        <v>4</v>
      </c>
      <c r="J7" s="19">
        <f t="shared" si="1"/>
        <v>24</v>
      </c>
      <c r="K7" s="19">
        <v>43</v>
      </c>
      <c r="L7" s="19">
        <f t="shared" si="2"/>
        <v>171</v>
      </c>
    </row>
    <row r="8" spans="1:15">
      <c r="A8" s="2">
        <v>5</v>
      </c>
      <c r="B8" s="2" t="s">
        <v>8</v>
      </c>
      <c r="C8" s="2" t="s">
        <v>19</v>
      </c>
      <c r="D8" s="2" t="s">
        <v>9</v>
      </c>
      <c r="E8" s="4" t="s">
        <v>29</v>
      </c>
      <c r="F8" s="2" t="s">
        <v>26</v>
      </c>
      <c r="G8" s="2">
        <v>3</v>
      </c>
      <c r="H8" s="19">
        <f>VLOOKUP(F8,[1]Invoice!$E$4:$H$9,4,FALSE)</f>
        <v>75</v>
      </c>
      <c r="I8" s="19">
        <f t="shared" si="0"/>
        <v>6</v>
      </c>
      <c r="J8" s="19">
        <f t="shared" si="1"/>
        <v>36</v>
      </c>
      <c r="K8" s="19">
        <v>44</v>
      </c>
      <c r="L8" s="19">
        <f t="shared" si="2"/>
        <v>311</v>
      </c>
    </row>
    <row r="9" spans="1:15">
      <c r="A9" s="2">
        <v>6</v>
      </c>
      <c r="B9" s="2" t="s">
        <v>10</v>
      </c>
      <c r="C9" s="2" t="s">
        <v>20</v>
      </c>
      <c r="D9" s="2" t="s">
        <v>11</v>
      </c>
      <c r="E9" s="4" t="s">
        <v>29</v>
      </c>
      <c r="F9" s="2" t="s">
        <v>27</v>
      </c>
      <c r="G9" s="2">
        <v>1</v>
      </c>
      <c r="H9" s="19">
        <f>VLOOKUP(F9,[1]Invoice!$E$4:$H$9,4,FALSE)</f>
        <v>50</v>
      </c>
      <c r="I9" s="19">
        <f t="shared" si="0"/>
        <v>2</v>
      </c>
      <c r="J9" s="19">
        <f t="shared" si="1"/>
        <v>12</v>
      </c>
      <c r="K9" s="19">
        <v>45</v>
      </c>
      <c r="L9" s="19">
        <f t="shared" si="2"/>
        <v>109</v>
      </c>
    </row>
    <row r="10" spans="1:15">
      <c r="A10" s="2">
        <v>7</v>
      </c>
      <c r="B10" s="2" t="s">
        <v>12</v>
      </c>
      <c r="C10" s="2" t="s">
        <v>21</v>
      </c>
      <c r="D10" s="2" t="s">
        <v>13</v>
      </c>
      <c r="E10" s="4" t="s">
        <v>29</v>
      </c>
      <c r="F10" s="2" t="s">
        <v>26</v>
      </c>
      <c r="G10" s="2">
        <v>6</v>
      </c>
      <c r="H10" s="19">
        <f>VLOOKUP(F10,[1]Invoice!$E$4:$H$9,4,FALSE)</f>
        <v>75</v>
      </c>
      <c r="I10" s="19">
        <f t="shared" si="0"/>
        <v>12</v>
      </c>
      <c r="J10" s="19">
        <f t="shared" si="1"/>
        <v>72</v>
      </c>
      <c r="K10" s="19">
        <v>46</v>
      </c>
      <c r="L10" s="19">
        <f t="shared" si="2"/>
        <v>580</v>
      </c>
      <c r="O10" s="20"/>
    </row>
    <row r="11" spans="1:15">
      <c r="A11" s="2">
        <v>8</v>
      </c>
      <c r="B11" s="2" t="s">
        <v>12</v>
      </c>
      <c r="C11" s="2" t="s">
        <v>22</v>
      </c>
      <c r="D11" s="2" t="s">
        <v>14</v>
      </c>
      <c r="E11" s="4" t="s">
        <v>29</v>
      </c>
      <c r="F11" s="2" t="s">
        <v>28</v>
      </c>
      <c r="G11" s="2">
        <v>2</v>
      </c>
      <c r="H11" s="19">
        <f>VLOOKUP(F11,[1]Invoice!$E$4:$H$9,4,FALSE)</f>
        <v>70</v>
      </c>
      <c r="I11" s="19">
        <f t="shared" si="0"/>
        <v>4</v>
      </c>
      <c r="J11" s="19">
        <f t="shared" si="1"/>
        <v>24</v>
      </c>
      <c r="K11" s="19">
        <v>47</v>
      </c>
      <c r="L11" s="19">
        <f t="shared" si="2"/>
        <v>215</v>
      </c>
    </row>
    <row r="12" spans="1:15" s="1" customFormat="1">
      <c r="A12" s="13" t="s">
        <v>44</v>
      </c>
      <c r="B12" s="14"/>
      <c r="C12" s="14"/>
      <c r="D12" s="14"/>
      <c r="E12" s="14"/>
      <c r="F12" s="14"/>
      <c r="G12" s="14"/>
      <c r="H12" s="14"/>
      <c r="I12" s="14"/>
      <c r="J12" s="14"/>
      <c r="K12" s="15"/>
      <c r="L12" s="16">
        <f>SUM(L4:L11)</f>
        <v>2092</v>
      </c>
    </row>
    <row r="13" spans="1:15" s="18" customFormat="1" ht="30" customHeight="1">
      <c r="A13" s="3" t="s">
        <v>41</v>
      </c>
      <c r="B13" s="3"/>
      <c r="C13" s="3"/>
      <c r="D13" s="3"/>
      <c r="E13" s="3"/>
      <c r="F13" s="3"/>
      <c r="G13" s="3"/>
      <c r="H13" s="17"/>
      <c r="I13" s="17"/>
      <c r="J13" s="17"/>
      <c r="K13" s="17"/>
      <c r="L13" s="17"/>
    </row>
    <row r="14" spans="1:15" s="18" customFormat="1" ht="30" customHeight="1">
      <c r="A14" s="3" t="s">
        <v>42</v>
      </c>
      <c r="B14" s="3"/>
      <c r="C14" s="3"/>
      <c r="D14" s="3"/>
      <c r="E14" s="3"/>
      <c r="F14" s="3"/>
      <c r="G14" s="3"/>
      <c r="H14" s="17"/>
      <c r="I14" s="17"/>
      <c r="J14" s="17"/>
      <c r="K14" s="17"/>
      <c r="L14" s="17"/>
    </row>
  </sheetData>
  <mergeCells count="7">
    <mergeCell ref="A12:K12"/>
    <mergeCell ref="A13:L13"/>
    <mergeCell ref="A14:L14"/>
    <mergeCell ref="A1:H1"/>
    <mergeCell ref="I1:L1"/>
    <mergeCell ref="A2:H2"/>
    <mergeCell ref="I2:L2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2025-05-12T10:03:29Z</dcterms:created>
  <dcterms:modified xsi:type="dcterms:W3CDTF">2025-05-12T10:03:29Z</dcterms:modified>
</cp:coreProperties>
</file>