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L10"/>
  <c r="L4"/>
  <c r="J5"/>
  <c r="J6"/>
  <c r="J7"/>
  <c r="J8"/>
  <c r="J9"/>
  <c r="J4"/>
  <c r="I5"/>
  <c r="I6"/>
  <c r="I7"/>
  <c r="I8"/>
  <c r="I9"/>
  <c r="I4"/>
  <c r="H5"/>
  <c r="L5" s="1"/>
  <c r="H6"/>
  <c r="L6" s="1"/>
  <c r="H7"/>
  <c r="L7" s="1"/>
  <c r="H8"/>
  <c r="L8" s="1"/>
  <c r="H9"/>
  <c r="L9" s="1"/>
  <c r="H4"/>
</calcChain>
</file>

<file path=xl/sharedStrings.xml><?xml version="1.0" encoding="utf-8"?>
<sst xmlns="http://schemas.openxmlformats.org/spreadsheetml/2006/main" count="48" uniqueCount="39">
  <si>
    <t>02/6/2025</t>
  </si>
  <si>
    <t>079</t>
  </si>
  <si>
    <t>080</t>
  </si>
  <si>
    <t>17/6/2025</t>
  </si>
  <si>
    <t>094</t>
  </si>
  <si>
    <t>304</t>
  </si>
  <si>
    <t>25/6/2025</t>
  </si>
  <si>
    <t>100</t>
  </si>
  <si>
    <t>27/6/2025</t>
  </si>
  <si>
    <t>102</t>
  </si>
  <si>
    <t>SL</t>
  </si>
  <si>
    <t>DATE</t>
  </si>
  <si>
    <t>LR NO</t>
  </si>
  <si>
    <t>INV NO</t>
  </si>
  <si>
    <t>FROM</t>
  </si>
  <si>
    <t>TO</t>
  </si>
  <si>
    <t>CASE</t>
  </si>
  <si>
    <t>JA/04608</t>
  </si>
  <si>
    <t>JA/04618</t>
  </si>
  <si>
    <t>JA/05336</t>
  </si>
  <si>
    <t>JA/05342</t>
  </si>
  <si>
    <t>JA/05869</t>
  </si>
  <si>
    <t>JA/05903</t>
  </si>
  <si>
    <t>BHADRAK</t>
  </si>
  <si>
    <t>PIPILI</t>
  </si>
  <si>
    <t>PURI</t>
  </si>
  <si>
    <t>ANGUL</t>
  </si>
  <si>
    <t>CTC</t>
  </si>
  <si>
    <t>RATE</t>
  </si>
  <si>
    <t>HAM</t>
  </si>
  <si>
    <t>DD CH.</t>
  </si>
  <si>
    <t>LR CH.</t>
  </si>
  <si>
    <t>AMOUNT</t>
  </si>
  <si>
    <t>INVOICE
PRAGATI LOGISTICS,SAMANTA SAHI KHUNTIA LANE,8984191006
GST No:21AGHPB9356M1Z9</t>
  </si>
  <si>
    <t>To,
M/GLAZE PLASTIC INDUSTRIES
Address:Choudwar Industrial Estate Plot No-174,Cuttack-754027 ODISHA,9437157800
GST No:21ADHPN2947D1ZV</t>
  </si>
  <si>
    <t>Thanking you for your business.
PRAGATI LOGISTICS</t>
  </si>
  <si>
    <t>Bill Date: 30/06/2025
Bill NO : 9317
Total Amount: 1547.00</t>
  </si>
  <si>
    <t>(RUPEES ONE THOUSAND FIVE HUNDRED FOURTY SEVEN ONLY)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</si>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</sst>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4019549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9.57031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" bestFit="1" customWidth="1"/>
    <col min="11" max="11" width="6.42578125" bestFit="1" customWidth="1"/>
    <col min="12" max="12" width="9.42578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33</v>
      </c>
      <c r="J1" s="15"/>
      <c r="K1" s="15"/>
      <c r="L1" s="15"/>
    </row>
    <row r="2" spans="1:12" s="5" customFormat="1" ht="87" customHeight="1">
      <c r="A2" s="12" t="s">
        <v>34</v>
      </c>
      <c r="B2" s="13"/>
      <c r="C2" s="13"/>
      <c r="D2" s="13"/>
      <c r="E2" s="13"/>
      <c r="F2" s="13"/>
      <c r="G2" s="13"/>
      <c r="H2" s="14"/>
      <c r="I2" s="15" t="s">
        <v>36</v>
      </c>
      <c r="J2" s="15"/>
      <c r="K2" s="15"/>
      <c r="L2" s="15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4" t="s">
        <v>28</v>
      </c>
      <c r="I3" s="4" t="s">
        <v>29</v>
      </c>
      <c r="J3" s="4" t="s">
        <v>30</v>
      </c>
      <c r="K3" s="4" t="s">
        <v>31</v>
      </c>
      <c r="L3" s="4" t="s">
        <v>32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27</v>
      </c>
      <c r="F4" s="2" t="s">
        <v>23</v>
      </c>
      <c r="G4" s="2">
        <v>2</v>
      </c>
      <c r="H4" s="8">
        <f>VLOOKUP(F4,'[1]GLAZE PLASTICS'!$C$4:$D$60,2,FALSE)</f>
        <v>100</v>
      </c>
      <c r="I4" s="8">
        <f>G4*2</f>
        <v>4</v>
      </c>
      <c r="J4" s="8">
        <f>G4*25</f>
        <v>50</v>
      </c>
      <c r="K4" s="8">
        <v>25</v>
      </c>
      <c r="L4" s="8">
        <f>G4*H4+I4+J4+K4</f>
        <v>279</v>
      </c>
    </row>
    <row r="5" spans="1:12">
      <c r="A5" s="2">
        <v>2</v>
      </c>
      <c r="B5" s="2" t="s">
        <v>0</v>
      </c>
      <c r="C5" s="2" t="s">
        <v>18</v>
      </c>
      <c r="D5" s="2" t="s">
        <v>2</v>
      </c>
      <c r="E5" s="2" t="s">
        <v>27</v>
      </c>
      <c r="F5" s="2" t="s">
        <v>24</v>
      </c>
      <c r="G5" s="2">
        <v>2</v>
      </c>
      <c r="H5" s="8">
        <f>VLOOKUP(F5,'[1]GLAZE PLASTICS'!$C$4:$D$60,2,FALSE)</f>
        <v>100</v>
      </c>
      <c r="I5" s="8">
        <f t="shared" ref="I5:I9" si="0">G5*2</f>
        <v>4</v>
      </c>
      <c r="J5" s="8">
        <f t="shared" ref="J5:J9" si="1">G5*25</f>
        <v>50</v>
      </c>
      <c r="K5" s="8">
        <v>25</v>
      </c>
      <c r="L5" s="8">
        <f t="shared" ref="L5:L9" si="2">G5*H5+I5+J5+K5</f>
        <v>279</v>
      </c>
    </row>
    <row r="6" spans="1:12">
      <c r="A6" s="2">
        <v>3</v>
      </c>
      <c r="B6" s="2" t="s">
        <v>3</v>
      </c>
      <c r="C6" s="2" t="s">
        <v>19</v>
      </c>
      <c r="D6" s="2" t="s">
        <v>4</v>
      </c>
      <c r="E6" s="2" t="s">
        <v>27</v>
      </c>
      <c r="F6" s="2" t="s">
        <v>25</v>
      </c>
      <c r="G6" s="2">
        <v>2</v>
      </c>
      <c r="H6" s="8">
        <f>VLOOKUP(F6,'[1]GLAZE PLASTICS'!$C$4:$D$60,2,FALSE)</f>
        <v>100</v>
      </c>
      <c r="I6" s="8">
        <f t="shared" si="0"/>
        <v>4</v>
      </c>
      <c r="J6" s="8">
        <f t="shared" si="1"/>
        <v>50</v>
      </c>
      <c r="K6" s="8">
        <v>25</v>
      </c>
      <c r="L6" s="8">
        <f t="shared" si="2"/>
        <v>279</v>
      </c>
    </row>
    <row r="7" spans="1:12">
      <c r="A7" s="2">
        <v>4</v>
      </c>
      <c r="B7" s="2" t="s">
        <v>3</v>
      </c>
      <c r="C7" s="2" t="s">
        <v>20</v>
      </c>
      <c r="D7" s="2" t="s">
        <v>5</v>
      </c>
      <c r="E7" s="2" t="s">
        <v>27</v>
      </c>
      <c r="F7" s="2" t="s">
        <v>23</v>
      </c>
      <c r="G7" s="2">
        <v>2</v>
      </c>
      <c r="H7" s="8">
        <f>VLOOKUP(F7,'[1]GLAZE PLASTICS'!$C$4:$D$60,2,FALSE)</f>
        <v>100</v>
      </c>
      <c r="I7" s="8">
        <f t="shared" si="0"/>
        <v>4</v>
      </c>
      <c r="J7" s="8">
        <f t="shared" si="1"/>
        <v>50</v>
      </c>
      <c r="K7" s="8">
        <v>25</v>
      </c>
      <c r="L7" s="8">
        <f t="shared" si="2"/>
        <v>279</v>
      </c>
    </row>
    <row r="8" spans="1:12">
      <c r="A8" s="2">
        <v>5</v>
      </c>
      <c r="B8" s="2" t="s">
        <v>6</v>
      </c>
      <c r="C8" s="2" t="s">
        <v>21</v>
      </c>
      <c r="D8" s="2" t="s">
        <v>7</v>
      </c>
      <c r="E8" s="2" t="s">
        <v>27</v>
      </c>
      <c r="F8" s="2" t="s">
        <v>26</v>
      </c>
      <c r="G8" s="2">
        <v>1</v>
      </c>
      <c r="H8" s="8">
        <f>VLOOKUP(F8,'[1]GLAZE PLASTICS'!$C$4:$D$60,2,FALSE)</f>
        <v>100</v>
      </c>
      <c r="I8" s="8">
        <f t="shared" si="0"/>
        <v>2</v>
      </c>
      <c r="J8" s="8">
        <f t="shared" si="1"/>
        <v>25</v>
      </c>
      <c r="K8" s="8">
        <v>25</v>
      </c>
      <c r="L8" s="8">
        <f t="shared" si="2"/>
        <v>152</v>
      </c>
    </row>
    <row r="9" spans="1:12">
      <c r="A9" s="2">
        <v>6</v>
      </c>
      <c r="B9" s="2" t="s">
        <v>8</v>
      </c>
      <c r="C9" s="2" t="s">
        <v>22</v>
      </c>
      <c r="D9" s="2" t="s">
        <v>9</v>
      </c>
      <c r="E9" s="2" t="s">
        <v>27</v>
      </c>
      <c r="F9" s="2" t="s">
        <v>25</v>
      </c>
      <c r="G9" s="2">
        <v>2</v>
      </c>
      <c r="H9" s="8">
        <f>VLOOKUP(F9,'[1]GLAZE PLASTICS'!$C$4:$D$60,2,FALSE)</f>
        <v>100</v>
      </c>
      <c r="I9" s="8">
        <f t="shared" si="0"/>
        <v>4</v>
      </c>
      <c r="J9" s="8">
        <f t="shared" si="1"/>
        <v>50</v>
      </c>
      <c r="K9" s="8">
        <v>25</v>
      </c>
      <c r="L9" s="8">
        <f t="shared" si="2"/>
        <v>279</v>
      </c>
    </row>
    <row r="10" spans="1:12" s="7" customFormat="1">
      <c r="A10" s="16" t="s">
        <v>37</v>
      </c>
      <c r="B10" s="17"/>
      <c r="C10" s="17"/>
      <c r="D10" s="17"/>
      <c r="E10" s="17"/>
      <c r="F10" s="17"/>
      <c r="G10" s="17"/>
      <c r="H10" s="18"/>
      <c r="I10" s="18"/>
      <c r="J10" s="18"/>
      <c r="K10" s="19"/>
      <c r="L10" s="6">
        <f>SUM(L4:L9)</f>
        <v>1547</v>
      </c>
    </row>
    <row r="11" spans="1:12" s="7" customFormat="1" ht="30" customHeight="1">
      <c r="A11" s="10" t="s">
        <v>38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</row>
    <row r="12" spans="1:12" s="7" customFormat="1" ht="30" customHeight="1">
      <c r="A12" s="10" t="s">
        <v>35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2">
      <c r="G13" s="9">
        <f>SUM(G4:G9)</f>
        <v>11</v>
      </c>
    </row>
  </sheetData>
  <sortState ref="B2:G7">
    <sortCondition ref="B1"/>
  </sortState>
  <mergeCells count="7">
    <mergeCell ref="A12:L12"/>
    <mergeCell ref="A1:H1"/>
    <mergeCell ref="I1:L1"/>
    <mergeCell ref="A2:H2"/>
    <mergeCell ref="I2:L2"/>
    <mergeCell ref="A10:K10"/>
    <mergeCell ref="A11:L11"/>
  </mergeCells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2025-07-14T03:52:18Z</cp:lastPrinted>
  <dcterms:created xsi:type="dcterms:W3CDTF">2025-07-11T12:45:26Z</dcterms:created>
  <dcterms:modified xsi:type="dcterms:W3CDTF">2025-07-14T03:52:20Z</dcterms:modified>
</cp:coreProperties>
</file>